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230"/>
  </bookViews>
  <sheets>
    <sheet name="garantie SUS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amg2">#N/A</definedName>
    <definedName name="______amg3">#N/A</definedName>
    <definedName name="_____amg2">#N/A</definedName>
    <definedName name="_____amg3">#N/A</definedName>
    <definedName name="____amg2">#N/A</definedName>
    <definedName name="____amg3">#N/A</definedName>
    <definedName name="___amg2">#N/A</definedName>
    <definedName name="___amg3">#N/A</definedName>
    <definedName name="__amg2">#N/A</definedName>
    <definedName name="__amg3">#N/A</definedName>
    <definedName name="_amg2">#N/A</definedName>
    <definedName name="_amg3">#N/A</definedName>
    <definedName name="a">#N/A</definedName>
    <definedName name="a_10">#N/A</definedName>
    <definedName name="a_11">#N/A</definedName>
    <definedName name="a_12">#N/A</definedName>
    <definedName name="a_14">#N/A</definedName>
    <definedName name="a_15">#N/A</definedName>
    <definedName name="a_16">#N/A</definedName>
    <definedName name="a_17">#N/A</definedName>
    <definedName name="a_2">#N/A</definedName>
    <definedName name="a_3">#N/A</definedName>
    <definedName name="a_4">#N/A</definedName>
    <definedName name="a_5">#N/A</definedName>
    <definedName name="a_6">#N/A</definedName>
    <definedName name="a_7">#N/A</definedName>
    <definedName name="a_8">#N/A</definedName>
    <definedName name="a_9">#N/A</definedName>
    <definedName name="aaa" hidden="1">{#N/A,#N/A,FALSE,"Fund-II"}</definedName>
    <definedName name="AllTables">#N/A</definedName>
    <definedName name="AllTables_10">#N/A</definedName>
    <definedName name="AllTables_11">#N/A</definedName>
    <definedName name="AllTables_12">#N/A</definedName>
    <definedName name="AllTables_14">#N/A</definedName>
    <definedName name="AllTables_15">#N/A</definedName>
    <definedName name="AllTables_16">#N/A</definedName>
    <definedName name="AllTables_17">#N/A</definedName>
    <definedName name="AllTables_2">#N/A</definedName>
    <definedName name="AllTables_3">#N/A</definedName>
    <definedName name="AllTables_4">#N/A</definedName>
    <definedName name="AllTables_5">#N/A</definedName>
    <definedName name="AllTables_6">#N/A</definedName>
    <definedName name="AllTables_7">#N/A</definedName>
    <definedName name="AllTables_8">#N/A</definedName>
    <definedName name="AllTables_9">#N/A</definedName>
    <definedName name="amg">#N/A</definedName>
    <definedName name="amg_10">#N/A</definedName>
    <definedName name="amg_11">#N/A</definedName>
    <definedName name="amg_12">#N/A</definedName>
    <definedName name="amg_14">#N/A</definedName>
    <definedName name="amg_15">#N/A</definedName>
    <definedName name="amg_16">#N/A</definedName>
    <definedName name="amg_17">#N/A</definedName>
    <definedName name="amg_2">#N/A</definedName>
    <definedName name="amg_3">#N/A</definedName>
    <definedName name="amg_4">#N/A</definedName>
    <definedName name="amg_5">#N/A</definedName>
    <definedName name="amg_6">#N/A</definedName>
    <definedName name="amg_7">#N/A</definedName>
    <definedName name="amg_8">#N/A</definedName>
    <definedName name="amg_9">#N/A</definedName>
    <definedName name="amg2_10">#N/A</definedName>
    <definedName name="amg2_11">#N/A</definedName>
    <definedName name="amg2_12">#N/A</definedName>
    <definedName name="amg2_14">#N/A</definedName>
    <definedName name="amg2_15">#N/A</definedName>
    <definedName name="amg2_16">#N/A</definedName>
    <definedName name="amg2_17">#N/A</definedName>
    <definedName name="amg2_2">#N/A</definedName>
    <definedName name="amg2_3">#N/A</definedName>
    <definedName name="amg2_4">#N/A</definedName>
    <definedName name="amg2_5">#N/A</definedName>
    <definedName name="amg2_6">#N/A</definedName>
    <definedName name="amg2_7">#N/A</definedName>
    <definedName name="amg2_8">#N/A</definedName>
    <definedName name="amg2_9">#N/A</definedName>
    <definedName name="amg3_10">#N/A</definedName>
    <definedName name="amg3_11">#N/A</definedName>
    <definedName name="amg3_12">#N/A</definedName>
    <definedName name="amg3_14">#N/A</definedName>
    <definedName name="amg3_15">#N/A</definedName>
    <definedName name="amg3_16">#N/A</definedName>
    <definedName name="amg3_17">#N/A</definedName>
    <definedName name="amg3_2">#N/A</definedName>
    <definedName name="amg3_3">#N/A</definedName>
    <definedName name="amg3_4">#N/A</definedName>
    <definedName name="amg3_5">#N/A</definedName>
    <definedName name="amg3_6">#N/A</definedName>
    <definedName name="amg3_7">#N/A</definedName>
    <definedName name="amg3_8">#N/A</definedName>
    <definedName name="amg3_9">#N/A</definedName>
    <definedName name="as">#REF!</definedName>
    <definedName name="asd">#REF!</definedName>
    <definedName name="asdasd">#REF!</definedName>
    <definedName name="b">#N/A</definedName>
    <definedName name="b_10">#N/A</definedName>
    <definedName name="b_11">#N/A</definedName>
    <definedName name="b_12">#N/A</definedName>
    <definedName name="b_14">#N/A</definedName>
    <definedName name="b_15">#N/A</definedName>
    <definedName name="b_16">#N/A</definedName>
    <definedName name="b_17">#N/A</definedName>
    <definedName name="b_2">#N/A</definedName>
    <definedName name="b_3">#N/A</definedName>
    <definedName name="b_4">#N/A</definedName>
    <definedName name="b_5">#N/A</definedName>
    <definedName name="b_6">#N/A</definedName>
    <definedName name="b_7">#N/A</definedName>
    <definedName name="b_8">#N/A</definedName>
    <definedName name="b_9">#N/A</definedName>
    <definedName name="bbb" hidden="1">{#N/A,#N/A,FALSE,"Fund-II"}</definedName>
    <definedName name="BMS_Tot_Cost">#REF!</definedName>
    <definedName name="bvb">#REF!</definedName>
    <definedName name="Capital_Expenditures___Culture___Sports">'[1]Module 6_Condensed Budget'!#REF!</definedName>
    <definedName name="Capital_Expenditures___Education">'[1]Module 6_Condensed Budget'!#REF!</definedName>
    <definedName name="Capital_Expenditures___General_Administration">'[1]Module 6_Condensed Budget'!#REF!</definedName>
    <definedName name="Capital_Expenditures___Health">'[1]Module 6_Condensed Budget'!#REF!</definedName>
    <definedName name="Capital_Expenditures___Other_Activities">'[1]Module 6_Condensed Budget'!#REF!</definedName>
    <definedName name="Capital_Expenditures___Public_Works___Housing">'[1]Module 6_Condensed Budget'!#REF!</definedName>
    <definedName name="Capital_Expenditures___Social_Assistance">'[1]Module 6_Condensed Budget'!#REF!</definedName>
    <definedName name="Capital_Expenditures___Transportation___Communication">'[1]Module 6_Condensed Budget'!#REF!</definedName>
    <definedName name="Capital_Expenditures__Other_Economic_Activities">'[1]Module 6_Condensed Budget'!#REF!</definedName>
    <definedName name="caragiale">#REF!</definedName>
    <definedName name="Change_in_Operating_Expenditures">'[1]Module 6_Condensed Budget'!#REF!</definedName>
    <definedName name="CO_II">#REF!</definedName>
    <definedName name="COIV">#REF!</definedName>
    <definedName name="COV">#REF!</definedName>
    <definedName name="credit" hidden="1">{"'Lennar U.S. Partners'!$A$1:$N$53"}</definedName>
    <definedName name="cval">'[2]Date I'!$B$20</definedName>
    <definedName name="d">[3]Portfolio!$F$15</definedName>
    <definedName name="_xlnm.Database">#REF!</definedName>
    <definedName name="Deflator__Base_Year___1995">'[1]Module 6_Condensed Budget'!#REF!</definedName>
    <definedName name="Deflator__Base_Year___1997">'[1]Module 6_Condensed Budget'!#REF!</definedName>
    <definedName name="dff">#REF!</definedName>
    <definedName name="DisplaySelectedSheetsMacroButton">#REF!</definedName>
    <definedName name="dsa">#REF!</definedName>
    <definedName name="eq">#REF!</definedName>
    <definedName name="er">#N/A</definedName>
    <definedName name="er_10">#N/A</definedName>
    <definedName name="er_11">#N/A</definedName>
    <definedName name="er_12">#N/A</definedName>
    <definedName name="er_14">#N/A</definedName>
    <definedName name="er_15">#N/A</definedName>
    <definedName name="er_16">#N/A</definedName>
    <definedName name="er_17">#N/A</definedName>
    <definedName name="er_2">#N/A</definedName>
    <definedName name="er_3">#N/A</definedName>
    <definedName name="er_4">#N/A</definedName>
    <definedName name="er_5">#N/A</definedName>
    <definedName name="er_6">#N/A</definedName>
    <definedName name="er_7">#N/A</definedName>
    <definedName name="er_8">#N/A</definedName>
    <definedName name="er_9">#N/A</definedName>
    <definedName name="ew">#REF!</definedName>
    <definedName name="ewq">#REF!</definedName>
    <definedName name="Excel_BuiltIn__FilterDatabase_13">#REF!</definedName>
    <definedName name="Excel_BuiltIn__FilterDatabase_17">'[4]Evolutie V_C 2003_2007 '!#REF!</definedName>
    <definedName name="Excel_BuiltIn_Database">#REF!</definedName>
    <definedName name="Extra">[5]ExtraScoli!$B$150</definedName>
    <definedName name="fds">#REF!</definedName>
    <definedName name="Ferrovial" hidden="1">{"'Lennar U.S. Partners'!$A$1:$N$53"}</definedName>
    <definedName name="FUND1">#REF!</definedName>
    <definedName name="FUND2">#REF!</definedName>
    <definedName name="GEMS" hidden="1">{"'Lennar U.S. Partners'!$A$1:$N$53"}</definedName>
    <definedName name="ggg" hidden="1">{"'Lennar U.S. Partners'!$A$1:$N$53"}</definedName>
    <definedName name="gr_203">#REF!</definedName>
    <definedName name="hannuri">#N/A</definedName>
    <definedName name="hannuri_10">#N/A</definedName>
    <definedName name="hannuri_11">#N/A</definedName>
    <definedName name="hannuri_12">#N/A</definedName>
    <definedName name="hannuri_14">#N/A</definedName>
    <definedName name="hannuri_15">#N/A</definedName>
    <definedName name="hannuri_16">#N/A</definedName>
    <definedName name="hannuri_17">#N/A</definedName>
    <definedName name="hannuri_2">#N/A</definedName>
    <definedName name="hannuri_3">#N/A</definedName>
    <definedName name="hannuri_4">#N/A</definedName>
    <definedName name="hannuri_5">#N/A</definedName>
    <definedName name="hannuri_6">#N/A</definedName>
    <definedName name="hannuri_7">#N/A</definedName>
    <definedName name="hannuri_8">#N/A</definedName>
    <definedName name="hannuri_9">#N/A</definedName>
    <definedName name="harnaj">#REF!</definedName>
    <definedName name="hipoacuzici">#REF!</definedName>
    <definedName name="HTML_CodePage" hidden="1">1252</definedName>
    <definedName name="HTML_Control" hidden="1">{"'Lennar U.S. Partners'!$A$1:$N$53"}</definedName>
    <definedName name="HTML_Description" hidden="1">""</definedName>
    <definedName name="HTML_Email" hidden="1">""</definedName>
    <definedName name="HTML_Header" hidden="1">"Cover Page"</definedName>
    <definedName name="HTML_LastUpdate" hidden="1">"9/3/1999"</definedName>
    <definedName name="HTML_LineAfter" hidden="1">FALSE</definedName>
    <definedName name="HTML_LineBefore" hidden="1">FALSE</definedName>
    <definedName name="HTML_Name" hidden="1">"nymarkr"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"C:\Quaterly Reports\MyHTM2L.htm"</definedName>
    <definedName name="HTML_PathTemplate" hidden="1">"C:\Quaterly Reports\MyHTML.htm"</definedName>
    <definedName name="HTML_Title" hidden="1">"MSREF I - Second Quater 1999"</definedName>
    <definedName name="Intl">[6]Inputs!$A$118:$L$125</definedName>
    <definedName name="Intlfive">[6]Inputs!$A$192:$J$212</definedName>
    <definedName name="Intlfour">[6]Inputs!$A$170:$J$185</definedName>
    <definedName name="Intlseven">[6]Inputs!$A$258:$J$289</definedName>
    <definedName name="Intlsix">[6]Inputs!$A$219:$J$250</definedName>
    <definedName name="Intlthree">[6]Inputs!$A$151:$L$163</definedName>
    <definedName name="Intltwo">[6]Inputs!$A$132:$L$144</definedName>
    <definedName name="INVESTORS">#REF!</definedName>
    <definedName name="Investors_892_C">#REF!</definedName>
    <definedName name="ITDNETDIST.Actual.ITD">#REF!</definedName>
    <definedName name="KUWAIT">#REF!</definedName>
    <definedName name="ListSheetsMacroButton">#REF!</definedName>
    <definedName name="Lori">#N/A</definedName>
    <definedName name="Lori_10">#N/A</definedName>
    <definedName name="Lori_11">#N/A</definedName>
    <definedName name="Lori_12">#N/A</definedName>
    <definedName name="Lori_14">#N/A</definedName>
    <definedName name="Lori_15">#N/A</definedName>
    <definedName name="Lori_16">#N/A</definedName>
    <definedName name="Lori_17">#N/A</definedName>
    <definedName name="Lori_2">#N/A</definedName>
    <definedName name="Lori_3">#N/A</definedName>
    <definedName name="Lori_4">#N/A</definedName>
    <definedName name="Lori_5">#N/A</definedName>
    <definedName name="Lori_6">#N/A</definedName>
    <definedName name="Lori_7">#N/A</definedName>
    <definedName name="Lori_8">#N/A</definedName>
    <definedName name="Lori_9">#N/A</definedName>
    <definedName name="madgearu">#REF!</definedName>
    <definedName name="MSREF_II_892_INVESTORS_A__L.P.">#REF!</definedName>
    <definedName name="MSREF_II_892_INVESTORS_AB__L.P.">#REF!</definedName>
    <definedName name="MSREF_II_892_INVESTORS_B__L.P.">#REF!</definedName>
    <definedName name="msrefivTMTM">#REF!</definedName>
    <definedName name="msreiMTM">#REF!</definedName>
    <definedName name="MTMHeader">#REF!</definedName>
    <definedName name="NET_DSITR.ProForma.Year">#REF!</definedName>
    <definedName name="Net_Outstanding_Debt">'[1]Module 6_Condensed Budget'!#REF!</definedName>
    <definedName name="new">#N/A</definedName>
    <definedName name="new_10">#N/A</definedName>
    <definedName name="new_11">#N/A</definedName>
    <definedName name="new_12">#N/A</definedName>
    <definedName name="new_14">#N/A</definedName>
    <definedName name="new_15">#N/A</definedName>
    <definedName name="new_16">#N/A</definedName>
    <definedName name="new_17">#N/A</definedName>
    <definedName name="new_2">#N/A</definedName>
    <definedName name="new_3">#N/A</definedName>
    <definedName name="new_4">#N/A</definedName>
    <definedName name="new_5">#N/A</definedName>
    <definedName name="new_6">#N/A</definedName>
    <definedName name="new_7">#N/A</definedName>
    <definedName name="new_8">#N/A</definedName>
    <definedName name="new_9">#N/A</definedName>
    <definedName name="Nucleulsava">#REF!</definedName>
    <definedName name="PrintManagerQuery">#REF!</definedName>
    <definedName name="PrintSelectedSheetsMacroButton">#REF!</definedName>
    <definedName name="Proceeds_from_the_sale_of_public_property">'[1]Module 6_Condensed Budget'!#REF!</definedName>
    <definedName name="ProjectName">#N/A</definedName>
    <definedName name="ProjectName_10">#N/A</definedName>
    <definedName name="ProjectName_11">#N/A</definedName>
    <definedName name="ProjectName_12">#N/A</definedName>
    <definedName name="ProjectName_14">#N/A</definedName>
    <definedName name="ProjectName_15">#N/A</definedName>
    <definedName name="ProjectName_16">#N/A</definedName>
    <definedName name="ProjectName_17">#N/A</definedName>
    <definedName name="ProjectName_2">#N/A</definedName>
    <definedName name="ProjectName_3">#N/A</definedName>
    <definedName name="ProjectName_4">#N/A</definedName>
    <definedName name="ProjectName_5">#N/A</definedName>
    <definedName name="ProjectName_6">#N/A</definedName>
    <definedName name="ProjectName_7">#N/A</definedName>
    <definedName name="ProjectName_8">#N/A</definedName>
    <definedName name="ProjectName_9">#N/A</definedName>
    <definedName name="q" hidden="1">{#N/A,#N/A,FALSE,"Fund-II"}</definedName>
    <definedName name="qw">#REF!</definedName>
    <definedName name="qwq">#REF!</definedName>
    <definedName name="radu">#REF!</definedName>
    <definedName name="Recurring_Surplus__Deficit">'[7]_Cash Flow_'!$C$36:$AM$36</definedName>
    <definedName name="RedFlag_1">#REF!</definedName>
    <definedName name="RedFlag_10">#REF!</definedName>
    <definedName name="RedFlag_111">#REF!</definedName>
    <definedName name="RedFlag_112">#REF!</definedName>
    <definedName name="RedFlag_113">#REF!</definedName>
    <definedName name="RedFlag_114">#REF!</definedName>
    <definedName name="RedFlag_115">#REF!</definedName>
    <definedName name="RedFlag_116">#REF!</definedName>
    <definedName name="RedFlag_117">#REF!</definedName>
    <definedName name="RedFlag_118">#REF!</definedName>
    <definedName name="RedFlag_119">#REF!</definedName>
    <definedName name="RedFlag_120">#REF!</definedName>
    <definedName name="RedFlag_121">#REF!</definedName>
    <definedName name="RedFlag_122">#REF!</definedName>
    <definedName name="RedFlag_123">#REF!</definedName>
    <definedName name="RedFlag_124">#REF!</definedName>
    <definedName name="RedFlag_125">#REF!</definedName>
    <definedName name="RedFlag_126">#REF!</definedName>
    <definedName name="RedFlag_127">#REF!</definedName>
    <definedName name="RedFlag_128">#REF!</definedName>
    <definedName name="RedFlag_129">#REF!</definedName>
    <definedName name="RedFlag_130">#REF!</definedName>
    <definedName name="RedFlag_131">#REF!</definedName>
    <definedName name="RedFlag_132">#REF!</definedName>
    <definedName name="RedFlag_133">#REF!</definedName>
    <definedName name="RedFlag_134">#REF!</definedName>
    <definedName name="RedFlag_135">#REF!</definedName>
    <definedName name="RedFlag_136">#REF!</definedName>
    <definedName name="RedFlag_137">#REF!</definedName>
    <definedName name="RedFlag_138">#REF!</definedName>
    <definedName name="RedFlag_139">#REF!</definedName>
    <definedName name="RedFlag_14">#REF!</definedName>
    <definedName name="RedFlag_140">#REF!</definedName>
    <definedName name="RedFlag_141">#REF!</definedName>
    <definedName name="RedFlag_142">#REF!</definedName>
    <definedName name="RedFlag_143">#REF!</definedName>
    <definedName name="RedFlag_144">#REF!</definedName>
    <definedName name="RedFlag_145">#REF!</definedName>
    <definedName name="RedFlag_146">#REF!</definedName>
    <definedName name="RedFlag_147">#REF!</definedName>
    <definedName name="RedFlag_148">#REF!</definedName>
    <definedName name="RedFlag_15">#REF!</definedName>
    <definedName name="RedFlag_16">#REF!</definedName>
    <definedName name="RedFlag_17">#REF!</definedName>
    <definedName name="RedFlag_18">#REF!</definedName>
    <definedName name="RedFlag_185">#REF!</definedName>
    <definedName name="RedFlag_186">#REF!</definedName>
    <definedName name="RedFlag_187">#REF!</definedName>
    <definedName name="RedFlag_188">#REF!</definedName>
    <definedName name="RedFlag_189">#REF!</definedName>
    <definedName name="RedFlag_19">#REF!</definedName>
    <definedName name="RedFlag_190">#REF!</definedName>
    <definedName name="RedFlag_191">#REF!</definedName>
    <definedName name="RedFlag_192">#REF!</definedName>
    <definedName name="RedFlag_193">#REF!</definedName>
    <definedName name="RedFlag_194">#REF!</definedName>
    <definedName name="RedFlag_195">#REF!</definedName>
    <definedName name="RedFlag_196">#REF!</definedName>
    <definedName name="RedFlag_197">#REF!</definedName>
    <definedName name="RedFlag_198">#REF!</definedName>
    <definedName name="RedFlag_199">#REF!</definedName>
    <definedName name="RedFlag_2">#REF!</definedName>
    <definedName name="RedFlag_20">#REF!</definedName>
    <definedName name="RedFlag_200">#REF!</definedName>
    <definedName name="RedFlag_201">#REF!</definedName>
    <definedName name="RedFlag_202">#REF!</definedName>
    <definedName name="RedFlag_203">#REF!</definedName>
    <definedName name="RedFlag_21">#REF!</definedName>
    <definedName name="RedFlag_22">#REF!</definedName>
    <definedName name="RedFlag_23">#REF!</definedName>
    <definedName name="RedFlag_25">#REF!</definedName>
    <definedName name="RedFlag_26">#REF!</definedName>
    <definedName name="RedFlag_27">#REF!</definedName>
    <definedName name="RedFlag_28">#REF!</definedName>
    <definedName name="RedFlag_29">#REF!</definedName>
    <definedName name="RedFlag_30">#REF!</definedName>
    <definedName name="RedFlag_3011">#REF!</definedName>
    <definedName name="RedFlag_31">#REF!</definedName>
    <definedName name="RedFlag_32">#REF!</definedName>
    <definedName name="RedFlag_33">#REF!</definedName>
    <definedName name="RedFlag_34">#REF!</definedName>
    <definedName name="RedFlag_35">#REF!</definedName>
    <definedName name="RedFlag_36">#REF!</definedName>
    <definedName name="RedFlag_37">#REF!</definedName>
    <definedName name="RedFlag_38">#REF!</definedName>
    <definedName name="RedFlag_39">#REF!</definedName>
    <definedName name="RedFlag_40">#REF!</definedName>
    <definedName name="RedFlag_41">#REF!</definedName>
    <definedName name="RedFlag_42">#REF!</definedName>
    <definedName name="RedFlag_43">#REF!</definedName>
    <definedName name="RedFlag_49">#REF!</definedName>
    <definedName name="RedFlag_50">#REF!</definedName>
    <definedName name="RedFlag_51">#REF!</definedName>
    <definedName name="RedFlag_52">#REF!</definedName>
    <definedName name="RedFlag_53">#REF!</definedName>
    <definedName name="RedFlag_54">#REF!</definedName>
    <definedName name="RedFlag_56">#REF!</definedName>
    <definedName name="RedFlag_57">#REF!</definedName>
    <definedName name="RedFlag_58">#REF!</definedName>
    <definedName name="RedFlag_59">#REF!</definedName>
    <definedName name="RedFlag_60">#REF!</definedName>
    <definedName name="RedFlag_61">#REF!</definedName>
    <definedName name="RedFlag_62">#REF!</definedName>
    <definedName name="RedFlag_63">#REF!</definedName>
    <definedName name="RedFlag_64">#REF!</definedName>
    <definedName name="RedFlag_65">#REF!</definedName>
    <definedName name="RedFlag_66">#REF!</definedName>
    <definedName name="RedFlag_67">#REF!</definedName>
    <definedName name="RedFlag_68">#REF!</definedName>
    <definedName name="RedFlag_69">#REF!</definedName>
    <definedName name="RedFlag_70">#REF!</definedName>
    <definedName name="RedFlag_71">#REF!</definedName>
    <definedName name="RedFlag_72">#REF!</definedName>
    <definedName name="RedFlag_73">#REF!</definedName>
    <definedName name="RedFlag_74">#REF!</definedName>
    <definedName name="RedFlag_75">#REF!</definedName>
    <definedName name="RedFlag_76">#REF!</definedName>
    <definedName name="RedFlag_77">#REF!</definedName>
    <definedName name="RedFlag_78">#REF!</definedName>
    <definedName name="RedFlag_79">#REF!</definedName>
    <definedName name="RedFlag_80">#REF!</definedName>
    <definedName name="RedFlag_81">#REF!</definedName>
    <definedName name="RedFlag_82">#REF!</definedName>
    <definedName name="RedFlag_83">#REF!</definedName>
    <definedName name="RedFlag_84">#REF!</definedName>
    <definedName name="RedFlag_85">#REF!</definedName>
    <definedName name="RedFlag_86">#REF!</definedName>
    <definedName name="RedFlag_87">#REF!</definedName>
    <definedName name="RedFlag_88">#REF!</definedName>
    <definedName name="RedFlag_89">#REF!</definedName>
    <definedName name="RedFlag_90">#REF!</definedName>
    <definedName name="RedFlag_91">#REF!</definedName>
    <definedName name="RedFlag_92">#REF!</definedName>
    <definedName name="RedFlag_93">#REF!</definedName>
    <definedName name="RedFlag_94">#REF!</definedName>
    <definedName name="sda">#REF!</definedName>
    <definedName name="specMTM">#REF!</definedName>
    <definedName name="Spot">[8]Portfolio!$F$15</definedName>
    <definedName name="StDenis">#N/A</definedName>
    <definedName name="StDenis_10">#N/A</definedName>
    <definedName name="StDenis_11">#N/A</definedName>
    <definedName name="StDenis_12">#N/A</definedName>
    <definedName name="StDenis_14">#N/A</definedName>
    <definedName name="StDenis_15">#N/A</definedName>
    <definedName name="StDenis_16">#N/A</definedName>
    <definedName name="StDenis_17">#N/A</definedName>
    <definedName name="StDenis_2">#N/A</definedName>
    <definedName name="StDenis_3">#N/A</definedName>
    <definedName name="StDenis_4">#N/A</definedName>
    <definedName name="StDenis_5">#N/A</definedName>
    <definedName name="StDenis_6">#N/A</definedName>
    <definedName name="StDenis_7">#N/A</definedName>
    <definedName name="StDenis_8">#N/A</definedName>
    <definedName name="StDenis_9">#N/A</definedName>
    <definedName name="Stop">#N/A</definedName>
    <definedName name="Stop_10">#N/A</definedName>
    <definedName name="Stop_11">#N/A</definedName>
    <definedName name="Stop_12">#N/A</definedName>
    <definedName name="Stop_14">#N/A</definedName>
    <definedName name="Stop_15">#N/A</definedName>
    <definedName name="Stop_16">#N/A</definedName>
    <definedName name="Stop_17">#N/A</definedName>
    <definedName name="Stop_2">#N/A</definedName>
    <definedName name="Stop_3">#N/A</definedName>
    <definedName name="Stop_4">#N/A</definedName>
    <definedName name="Stop_5">#N/A</definedName>
    <definedName name="Stop_6">#N/A</definedName>
    <definedName name="Stop_7">#N/A</definedName>
    <definedName name="Stop_8">#N/A</definedName>
    <definedName name="Stop_9">#N/A</definedName>
    <definedName name="TEHMTM">#REF!</definedName>
    <definedName name="template" hidden="1">{"'Lennar U.S. Partners'!$A$1:$N$53"}</definedName>
    <definedName name="test">#N/A</definedName>
    <definedName name="test_10">#N/A</definedName>
    <definedName name="test_11">#N/A</definedName>
    <definedName name="test_12">#N/A</definedName>
    <definedName name="test_14">#N/A</definedName>
    <definedName name="test_15">#N/A</definedName>
    <definedName name="test_16">#N/A</definedName>
    <definedName name="test_17">#N/A</definedName>
    <definedName name="test_2">#N/A</definedName>
    <definedName name="test_3">#N/A</definedName>
    <definedName name="test_4">#N/A</definedName>
    <definedName name="test_5">#N/A</definedName>
    <definedName name="test_6">#N/A</definedName>
    <definedName name="test_7">#N/A</definedName>
    <definedName name="test_8">#N/A</definedName>
    <definedName name="test_9">#N/A</definedName>
    <definedName name="test1">#N/A</definedName>
    <definedName name="test1_10">#N/A</definedName>
    <definedName name="test1_11">#N/A</definedName>
    <definedName name="test1_12">#N/A</definedName>
    <definedName name="test1_14">#N/A</definedName>
    <definedName name="test1_15">#N/A</definedName>
    <definedName name="test1_16">#N/A</definedName>
    <definedName name="test1_17">#N/A</definedName>
    <definedName name="test1_2">#N/A</definedName>
    <definedName name="test1_3">#N/A</definedName>
    <definedName name="test1_4">#N/A</definedName>
    <definedName name="test1_5">#N/A</definedName>
    <definedName name="test1_6">#N/A</definedName>
    <definedName name="test1_7">#N/A</definedName>
    <definedName name="test1_8">#N/A</definedName>
    <definedName name="test1_9">#N/A</definedName>
    <definedName name="test11" hidden="1">{#N/A,#N/A,FALSE,"Fund-II"}</definedName>
    <definedName name="Title">'[9]Fund IV Summary'!$C$1</definedName>
    <definedName name="tonitza">#REF!</definedName>
    <definedName name="tornado">#N/A</definedName>
    <definedName name="tornado_10">#N/A</definedName>
    <definedName name="tornado_11">#N/A</definedName>
    <definedName name="tornado_12">#N/A</definedName>
    <definedName name="tornado_14">#N/A</definedName>
    <definedName name="tornado_15">#N/A</definedName>
    <definedName name="tornado_16">#N/A</definedName>
    <definedName name="tornado_17">#N/A</definedName>
    <definedName name="tornado_2">#N/A</definedName>
    <definedName name="tornado_3">#N/A</definedName>
    <definedName name="tornado_4">#N/A</definedName>
    <definedName name="tornado_5">#N/A</definedName>
    <definedName name="tornado_6">#N/A</definedName>
    <definedName name="tornado_7">#N/A</definedName>
    <definedName name="tornado_8">#N/A</definedName>
    <definedName name="tornado_9">#N/A</definedName>
    <definedName name="Total_Cost">#REF!</definedName>
    <definedName name="Total_Population">'[1]Module 6_Condensed Budget'!#REF!</definedName>
    <definedName name="Total_Print">'[10]ROLLUP _ Fund II'!$C$1:$L$17</definedName>
    <definedName name="Transp_CF">#REF!</definedName>
    <definedName name="wrn.892A._.II." hidden="1">{#N/A,#N/A,FALSE,"Fund-II"}</definedName>
    <definedName name="wrn.892B._.II." hidden="1">{#N/A,#N/A,FALSE,"Fund-II"}</definedName>
    <definedName name="wrn.892C._.II." hidden="1">{#N/A,#N/A,FALSE,"Fund-II"}</definedName>
    <definedName name="wrn.coII._.I." hidden="1">{#N/A,#N/A,FALSE,"Fund-I"}</definedName>
    <definedName name="wrn.CoIV._.II." hidden="1">{#N/A,#N/A,FALSE,"Fund-II"}</definedName>
    <definedName name="wrn.Investors._.II." hidden="1">{#N/A,#N/A,FALSE,"Fund-II"}</definedName>
    <definedName name="wrn.Kuwait._.1." hidden="1">{#N/A,#N/A,FALSE,"Fund-I"}</definedName>
    <definedName name="x">#REF!</definedName>
    <definedName name="xx">#REF!</definedName>
  </definedNames>
  <calcPr calcId="144525"/>
</workbook>
</file>

<file path=xl/calcChain.xml><?xml version="1.0" encoding="utf-8"?>
<calcChain xmlns="http://schemas.openxmlformats.org/spreadsheetml/2006/main">
  <c r="E28" i="1" l="1"/>
  <c r="E27" i="1"/>
  <c r="E25" i="1"/>
  <c r="G16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B15" i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3" i="1"/>
  <c r="B12" i="1"/>
  <c r="D11" i="1"/>
  <c r="D12" i="1" s="1"/>
  <c r="D13" i="1" s="1"/>
  <c r="D15" i="1" s="1"/>
  <c r="D4" i="1"/>
  <c r="F12" i="1" s="1"/>
  <c r="D16" i="1" l="1"/>
  <c r="F15" i="1"/>
  <c r="H15" i="1" s="1"/>
  <c r="F13" i="1"/>
  <c r="E29" i="1"/>
  <c r="E30" i="1" l="1"/>
  <c r="D17" i="1"/>
  <c r="F16" i="1"/>
  <c r="H16" i="1" s="1"/>
  <c r="D18" i="1" l="1"/>
  <c r="F17" i="1"/>
  <c r="E31" i="1"/>
  <c r="H17" i="1" l="1"/>
  <c r="D19" i="1"/>
  <c r="F18" i="1"/>
  <c r="H18" i="1" s="1"/>
  <c r="E32" i="1"/>
  <c r="F19" i="1" l="1"/>
  <c r="H19" i="1" s="1"/>
  <c r="D20" i="1"/>
  <c r="E33" i="1"/>
  <c r="E34" i="1" l="1"/>
  <c r="D21" i="1"/>
  <c r="F20" i="1"/>
  <c r="H20" i="1" s="1"/>
  <c r="E35" i="1" l="1"/>
  <c r="F21" i="1"/>
  <c r="D22" i="1"/>
  <c r="E36" i="1" l="1"/>
  <c r="F22" i="1"/>
  <c r="H22" i="1" s="1"/>
  <c r="D23" i="1"/>
  <c r="H21" i="1"/>
  <c r="E37" i="1" l="1"/>
  <c r="F23" i="1"/>
  <c r="D24" i="1"/>
  <c r="D25" i="1" l="1"/>
  <c r="F24" i="1"/>
  <c r="H24" i="1" s="1"/>
  <c r="E38" i="1"/>
  <c r="H23" i="1"/>
  <c r="F25" i="1" l="1"/>
  <c r="D26" i="1"/>
  <c r="E39" i="1"/>
  <c r="F26" i="1" l="1"/>
  <c r="H26" i="1" s="1"/>
  <c r="D27" i="1"/>
  <c r="E40" i="1"/>
  <c r="H25" i="1"/>
  <c r="E41" i="1" l="1"/>
  <c r="F27" i="1"/>
  <c r="H27" i="1" s="1"/>
  <c r="D28" i="1"/>
  <c r="F28" i="1" l="1"/>
  <c r="D29" i="1"/>
  <c r="E42" i="1"/>
  <c r="E43" i="1" l="1"/>
  <c r="F29" i="1"/>
  <c r="H29" i="1" s="1"/>
  <c r="D30" i="1"/>
  <c r="H28" i="1"/>
  <c r="D31" i="1" l="1"/>
  <c r="F30" i="1"/>
  <c r="H30" i="1" s="1"/>
  <c r="E44" i="1"/>
  <c r="E45" i="1" l="1"/>
  <c r="D32" i="1"/>
  <c r="F31" i="1"/>
  <c r="H31" i="1" s="1"/>
  <c r="D33" i="1" l="1"/>
  <c r="F32" i="1"/>
  <c r="E46" i="1"/>
  <c r="E47" i="1" l="1"/>
  <c r="H32" i="1"/>
  <c r="F33" i="1"/>
  <c r="D34" i="1"/>
  <c r="H33" i="1" l="1"/>
  <c r="F34" i="1"/>
  <c r="H34" i="1" s="1"/>
  <c r="D35" i="1"/>
  <c r="E48" i="1"/>
  <c r="E49" i="1" l="1"/>
  <c r="F35" i="1"/>
  <c r="H35" i="1" s="1"/>
  <c r="D36" i="1"/>
  <c r="D37" i="1" l="1"/>
  <c r="F36" i="1"/>
  <c r="H36" i="1" s="1"/>
  <c r="E50" i="1"/>
  <c r="E51" i="1" l="1"/>
  <c r="D38" i="1"/>
  <c r="F37" i="1"/>
  <c r="E52" i="1" l="1"/>
  <c r="H37" i="1"/>
  <c r="F38" i="1"/>
  <c r="H38" i="1" s="1"/>
  <c r="D39" i="1"/>
  <c r="E53" i="1" l="1"/>
  <c r="F39" i="1"/>
  <c r="H39" i="1" s="1"/>
  <c r="D40" i="1"/>
  <c r="D41" i="1" l="1"/>
  <c r="F40" i="1"/>
  <c r="H40" i="1" s="1"/>
  <c r="E54" i="1"/>
  <c r="D42" i="1" l="1"/>
  <c r="F41" i="1"/>
  <c r="H41" i="1" s="1"/>
  <c r="E55" i="1"/>
  <c r="F42" i="1" l="1"/>
  <c r="H42" i="1" s="1"/>
  <c r="D43" i="1"/>
  <c r="E56" i="1"/>
  <c r="E57" i="1" l="1"/>
  <c r="F43" i="1"/>
  <c r="H43" i="1" s="1"/>
  <c r="D44" i="1"/>
  <c r="F44" i="1" l="1"/>
  <c r="D45" i="1"/>
  <c r="E58" i="1"/>
  <c r="E59" i="1" l="1"/>
  <c r="H44" i="1"/>
  <c r="D46" i="1"/>
  <c r="F45" i="1"/>
  <c r="E60" i="1" l="1"/>
  <c r="H45" i="1"/>
  <c r="D47" i="1"/>
  <c r="F46" i="1"/>
  <c r="H46" i="1" s="1"/>
  <c r="E61" i="1" l="1"/>
  <c r="F47" i="1"/>
  <c r="D48" i="1"/>
  <c r="F48" i="1" l="1"/>
  <c r="H48" i="1" s="1"/>
  <c r="D49" i="1"/>
  <c r="H47" i="1"/>
  <c r="E62" i="1"/>
  <c r="E63" i="1" l="1"/>
  <c r="D50" i="1"/>
  <c r="F49" i="1"/>
  <c r="H49" i="1" s="1"/>
  <c r="D51" i="1" l="1"/>
  <c r="F50" i="1"/>
  <c r="E64" i="1"/>
  <c r="F51" i="1" l="1"/>
  <c r="H51" i="1" s="1"/>
  <c r="D52" i="1"/>
  <c r="E65" i="1"/>
  <c r="H50" i="1"/>
  <c r="E66" i="1" l="1"/>
  <c r="F52" i="1"/>
  <c r="H52" i="1" s="1"/>
  <c r="D53" i="1"/>
  <c r="D54" i="1" l="1"/>
  <c r="F53" i="1"/>
  <c r="H53" i="1" s="1"/>
  <c r="E67" i="1"/>
  <c r="D55" i="1" l="1"/>
  <c r="F54" i="1"/>
  <c r="H54" i="1" s="1"/>
  <c r="E68" i="1"/>
  <c r="F55" i="1" l="1"/>
  <c r="H55" i="1" s="1"/>
  <c r="D56" i="1"/>
  <c r="E69" i="1"/>
  <c r="E70" i="1" l="1"/>
  <c r="D57" i="1"/>
  <c r="F56" i="1"/>
  <c r="E71" i="1" l="1"/>
  <c r="D58" i="1"/>
  <c r="F57" i="1"/>
  <c r="H56" i="1"/>
  <c r="H57" i="1" l="1"/>
  <c r="F58" i="1"/>
  <c r="H58" i="1" s="1"/>
  <c r="D59" i="1"/>
  <c r="E72" i="1"/>
  <c r="E73" i="1" l="1"/>
  <c r="D60" i="1"/>
  <c r="F59" i="1"/>
  <c r="H59" i="1" s="1"/>
  <c r="E74" i="1" l="1"/>
  <c r="D61" i="1"/>
  <c r="F60" i="1"/>
  <c r="H60" i="1" s="1"/>
  <c r="D62" i="1" l="1"/>
  <c r="F61" i="1"/>
  <c r="E75" i="1"/>
  <c r="F62" i="1" l="1"/>
  <c r="H62" i="1" s="1"/>
  <c r="D63" i="1"/>
  <c r="E76" i="1"/>
  <c r="H61" i="1"/>
  <c r="E77" i="1" l="1"/>
  <c r="D64" i="1"/>
  <c r="F63" i="1"/>
  <c r="H63" i="1" s="1"/>
  <c r="E78" i="1" l="1"/>
  <c r="D65" i="1"/>
  <c r="F64" i="1"/>
  <c r="H64" i="1" s="1"/>
  <c r="E79" i="1" l="1"/>
  <c r="D66" i="1"/>
  <c r="F65" i="1"/>
  <c r="H65" i="1" s="1"/>
  <c r="F66" i="1" l="1"/>
  <c r="H66" i="1" s="1"/>
  <c r="D67" i="1"/>
  <c r="E80" i="1"/>
  <c r="E81" i="1" l="1"/>
  <c r="D68" i="1"/>
  <c r="F67" i="1"/>
  <c r="H67" i="1" s="1"/>
  <c r="E82" i="1" l="1"/>
  <c r="D69" i="1"/>
  <c r="F68" i="1"/>
  <c r="H68" i="1" l="1"/>
  <c r="D70" i="1"/>
  <c r="F69" i="1"/>
  <c r="E83" i="1"/>
  <c r="E84" i="1" l="1"/>
  <c r="H69" i="1"/>
  <c r="D71" i="1"/>
  <c r="F70" i="1"/>
  <c r="H70" i="1" s="1"/>
  <c r="E85" i="1" l="1"/>
  <c r="F71" i="1"/>
  <c r="D72" i="1"/>
  <c r="D73" i="1" l="1"/>
  <c r="F72" i="1"/>
  <c r="H72" i="1" s="1"/>
  <c r="E86" i="1"/>
  <c r="H71" i="1"/>
  <c r="D74" i="1" l="1"/>
  <c r="F73" i="1"/>
  <c r="E87" i="1"/>
  <c r="D75" i="1" l="1"/>
  <c r="F74" i="1"/>
  <c r="H74" i="1" s="1"/>
  <c r="E88" i="1"/>
  <c r="H73" i="1"/>
  <c r="F75" i="1" l="1"/>
  <c r="D76" i="1"/>
  <c r="E89" i="1"/>
  <c r="H75" i="1" l="1"/>
  <c r="E90" i="1"/>
  <c r="D77" i="1"/>
  <c r="F76" i="1"/>
  <c r="H76" i="1" s="1"/>
  <c r="D78" i="1" l="1"/>
  <c r="F77" i="1"/>
  <c r="H77" i="1" s="1"/>
  <c r="E91" i="1"/>
  <c r="D79" i="1" l="1"/>
  <c r="F78" i="1"/>
  <c r="H78" i="1" s="1"/>
  <c r="E92" i="1"/>
  <c r="F79" i="1" l="1"/>
  <c r="H79" i="1" s="1"/>
  <c r="D80" i="1"/>
  <c r="E93" i="1"/>
  <c r="E94" i="1" l="1"/>
  <c r="F80" i="1"/>
  <c r="D81" i="1"/>
  <c r="D82" i="1" l="1"/>
  <c r="F81" i="1"/>
  <c r="E95" i="1"/>
  <c r="H80" i="1"/>
  <c r="D83" i="1" l="1"/>
  <c r="F82" i="1"/>
  <c r="H82" i="1" s="1"/>
  <c r="E96" i="1"/>
  <c r="H81" i="1"/>
  <c r="D84" i="1" l="1"/>
  <c r="F83" i="1"/>
  <c r="E97" i="1"/>
  <c r="F84" i="1" l="1"/>
  <c r="H84" i="1" s="1"/>
  <c r="D85" i="1"/>
  <c r="E98" i="1"/>
  <c r="H83" i="1"/>
  <c r="E99" i="1" l="1"/>
  <c r="D86" i="1"/>
  <c r="F85" i="1"/>
  <c r="H85" i="1" s="1"/>
  <c r="D87" i="1" l="1"/>
  <c r="F86" i="1"/>
  <c r="E100" i="1"/>
  <c r="D88" i="1" l="1"/>
  <c r="F87" i="1"/>
  <c r="H87" i="1" s="1"/>
  <c r="E101" i="1"/>
  <c r="H86" i="1"/>
  <c r="F88" i="1" l="1"/>
  <c r="D89" i="1"/>
  <c r="E102" i="1"/>
  <c r="H88" i="1" l="1"/>
  <c r="E103" i="1"/>
  <c r="D90" i="1"/>
  <c r="F89" i="1"/>
  <c r="H89" i="1" s="1"/>
  <c r="D91" i="1" l="1"/>
  <c r="F90" i="1"/>
  <c r="H90" i="1" s="1"/>
  <c r="E104" i="1"/>
  <c r="D92" i="1" l="1"/>
  <c r="F91" i="1"/>
  <c r="H91" i="1" s="1"/>
  <c r="E105" i="1"/>
  <c r="D93" i="1" l="1"/>
  <c r="F92" i="1"/>
  <c r="E106" i="1"/>
  <c r="F93" i="1" l="1"/>
  <c r="D94" i="1"/>
  <c r="E107" i="1"/>
  <c r="H92" i="1"/>
  <c r="H93" i="1" l="1"/>
  <c r="E108" i="1"/>
  <c r="D95" i="1"/>
  <c r="F94" i="1"/>
  <c r="H94" i="1" s="1"/>
  <c r="D96" i="1" l="1"/>
  <c r="F95" i="1"/>
  <c r="E109" i="1"/>
  <c r="D97" i="1" l="1"/>
  <c r="F96" i="1"/>
  <c r="H96" i="1" s="1"/>
  <c r="E110" i="1"/>
  <c r="H95" i="1"/>
  <c r="F97" i="1" l="1"/>
  <c r="D98" i="1"/>
  <c r="E112" i="1"/>
  <c r="V5" i="1" l="1"/>
  <c r="H97" i="1"/>
  <c r="D99" i="1"/>
  <c r="F98" i="1"/>
  <c r="H98" i="1" s="1"/>
  <c r="D100" i="1" l="1"/>
  <c r="F99" i="1"/>
  <c r="D101" i="1" l="1"/>
  <c r="F100" i="1"/>
  <c r="H100" i="1" s="1"/>
  <c r="H99" i="1"/>
  <c r="F101" i="1" l="1"/>
  <c r="D102" i="1"/>
  <c r="H101" i="1" l="1"/>
  <c r="D103" i="1"/>
  <c r="F102" i="1"/>
  <c r="H102" i="1" s="1"/>
  <c r="D104" i="1" l="1"/>
  <c r="F103" i="1"/>
  <c r="H103" i="1" s="1"/>
  <c r="F104" i="1" l="1"/>
  <c r="D105" i="1"/>
  <c r="H104" i="1" l="1"/>
  <c r="D106" i="1"/>
  <c r="F105" i="1"/>
  <c r="H105" i="1" l="1"/>
  <c r="F106" i="1"/>
  <c r="H106" i="1" s="1"/>
  <c r="D107" i="1"/>
  <c r="D108" i="1" l="1"/>
  <c r="F107" i="1"/>
  <c r="D109" i="1" l="1"/>
  <c r="F108" i="1"/>
  <c r="H108" i="1" s="1"/>
  <c r="H107" i="1"/>
  <c r="D110" i="1" l="1"/>
  <c r="F110" i="1" s="1"/>
  <c r="F109" i="1"/>
  <c r="F112" i="1" l="1"/>
  <c r="H110" i="1"/>
  <c r="H109" i="1"/>
  <c r="H112" i="1" l="1"/>
  <c r="V6" i="1" l="1"/>
</calcChain>
</file>

<file path=xl/sharedStrings.xml><?xml version="1.0" encoding="utf-8"?>
<sst xmlns="http://schemas.openxmlformats.org/spreadsheetml/2006/main" count="15" uniqueCount="12">
  <si>
    <t>Valoare imprumut</t>
  </si>
  <si>
    <t>Dobanda</t>
  </si>
  <si>
    <t>Marja</t>
  </si>
  <si>
    <t>Robor</t>
  </si>
  <si>
    <t>Comisioane</t>
  </si>
  <si>
    <t>Data</t>
  </si>
  <si>
    <t>Utilizare credit</t>
  </si>
  <si>
    <t>Sold</t>
  </si>
  <si>
    <t>Rata</t>
  </si>
  <si>
    <t>Total</t>
  </si>
  <si>
    <t>7=4+5+6</t>
  </si>
  <si>
    <t>Grafic de tragere si rambursare estimativ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</si>
</sst>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_-* #,##0.00\ _l_e_i_-;\-* #,##0.00\ _l_e_i_-;_-* &quot;-&quot;??\ _l_e_i_-;_-@_-"/>
    <numFmt numFmtId="166" formatCode="&quot;? &quot;#,##0_);[Red]&quot;(? &quot;#,##0\)"/>
    <numFmt numFmtId="167" formatCode="&quot;\ &quot;#,##0_);[Red]&quot;(\ &quot;#,##0\)"/>
    <numFmt numFmtId="168" formatCode="&quot;£ &quot;#,##0_);[Red]&quot;(£ &quot;#,##0\)"/>
    <numFmt numFmtId="169" formatCode="&quot;$ &quot;#,##0_);&quot;($ &quot;#,##0\);\-_)"/>
    <numFmt numFmtId="170" formatCode="0%_);\(0%\);\-_)"/>
    <numFmt numFmtId="171" formatCode="#,##0_);\(#,##0\);\-_)"/>
    <numFmt numFmtId="172" formatCode="&quot;$ &quot;#,##0.0_);&quot;($ &quot;#,##0.0\);\-_)"/>
    <numFmt numFmtId="173" formatCode="0.0%_);\(0.0%\);\-_)"/>
    <numFmt numFmtId="174" formatCode="#,##0.0_);\(#,##0.0\);\-_)"/>
    <numFmt numFmtId="175" formatCode="&quot;$ &quot;#,##0.00_);&quot;($ &quot;#,##0.00\);\-_)"/>
    <numFmt numFmtId="176" formatCode="0.00%_);\(0.00%\);\-_)"/>
    <numFmt numFmtId="177" formatCode="#,##0.00_);\(#,##0.00\);\-_)"/>
    <numFmt numFmtId="178" formatCode="&quot;$ &quot;#,##0.000_);&quot;($ &quot;#,##0.000\);\-_)"/>
    <numFmt numFmtId="179" formatCode="0.000%_);\(0.000%\);\-_)"/>
    <numFmt numFmtId="180" formatCode="#,##0.000_);\(#,##0.000\);\-_)"/>
    <numFmt numFmtId="181" formatCode="d\-mmm\-yy_);d\-mmm\-yy_);&quot;&quot;"/>
    <numFmt numFmtId="182" formatCode="#,_);\(#,\);\-_)"/>
    <numFmt numFmtId="183" formatCode="#,##0_);\(#,##0\);&quot;- &quot;"/>
    <numFmt numFmtId="184" formatCode="General;[Red]\-General"/>
    <numFmt numFmtId="185" formatCode="&quot;•  &quot;@"/>
    <numFmt numFmtId="186" formatCode="0.000_)"/>
    <numFmt numFmtId="187" formatCode="#,##0.0_);\(#,##0.0\)"/>
    <numFmt numFmtId="188" formatCode="#,##0.00;\-#,##0.00"/>
    <numFmt numFmtId="189" formatCode="#,##0.000_);\(#,##0.000\)"/>
    <numFmt numFmtId="190" formatCode="&quot;$ &quot;#,##0.0_);&quot;($ &quot;#,##0.0\)"/>
    <numFmt numFmtId="191" formatCode="&quot;$ &quot;#,##0.00_);&quot;($ &quot;#,##0.00\)"/>
    <numFmt numFmtId="192" formatCode="&quot;$ &quot;#,##0.000_);&quot;($ &quot;#,##0.000\)"/>
    <numFmt numFmtId="193" formatCode="&quot;  &quot;_•&quot;–    &quot;@"/>
    <numFmt numFmtId="194" formatCode="mmmm\ d&quot;, &quot;yyyy_)"/>
    <numFmt numFmtId="195" formatCode="d\-mmm\-yy_)"/>
    <numFmt numFmtId="196" formatCode="m/d/yy_)"/>
    <numFmt numFmtId="197" formatCode="m/yy_)"/>
    <numFmt numFmtId="198" formatCode="mmm\-yy_)"/>
    <numFmt numFmtId="199" formatCode="_-[$€-2]\ * #,##0.00_-;\-[$€-2]\ * #,##0.00_-;_-[$€-2]\ * \-??_-"/>
    <numFmt numFmtId="200" formatCode="#\ ?/?_)"/>
    <numFmt numFmtId="201" formatCode=";;;"/>
    <numFmt numFmtId="202" formatCode="0.00_)"/>
    <numFmt numFmtId="203" formatCode="_(* #,##0_);_(* \(#,##0\);_(* &quot;-&quot;??_);_(@_)"/>
    <numFmt numFmtId="204" formatCode="0.0%_);\(0.0%\)"/>
    <numFmt numFmtId="205" formatCode="0.00%_);\(0.00%\)"/>
    <numFmt numFmtId="206" formatCode="0.000%_);\(0.000%\)"/>
    <numFmt numFmtId="207" formatCode="#,##0_);\(#,##0\);\-_);&quot;• &quot;@_)"/>
    <numFmt numFmtId="208" formatCode="#,##0_);\(#,##0\);\-_);&quot;– &quot;@"/>
    <numFmt numFmtId="209" formatCode="#,##0_);\(#,##0\);\-_);&quot;— &quot;@"/>
    <numFmt numFmtId="210" formatCode="#,##0\x_);\(#,##0&quot;x)&quot;"/>
    <numFmt numFmtId="211" formatCode="#,##0.0\x_);\(#,##0.0&quot;x)&quot;"/>
    <numFmt numFmtId="212" formatCode="#,##0.00\x_);\(#,##0.00&quot;x)&quot;"/>
    <numFmt numFmtId="213" formatCode="_(* #,##0_);_(* \(#,##0\);_(* \-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</font>
    <font>
      <b/>
      <sz val="1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2"/>
      <name val="Times New Roman"/>
      <family val="1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name val="Times"/>
      <family val="1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1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i/>
      <sz val="16"/>
      <name val="Helv"/>
      <family val="2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1"/>
    </font>
    <font>
      <sz val="10"/>
      <name val="!!Helvetica"/>
    </font>
    <font>
      <u/>
      <sz val="11"/>
      <color indexed="12"/>
      <name val="ＭＳ Ｐゴシック"/>
      <family val="3"/>
      <charset val="128"/>
    </font>
    <font>
      <sz val="11"/>
      <name val="돋움"/>
      <family val="2"/>
    </font>
    <font>
      <sz val="11"/>
      <color indexed="8"/>
      <name val="ＭＳ Ｐゴシック"/>
      <family val="2"/>
      <charset val="128"/>
    </font>
    <font>
      <u/>
      <sz val="11"/>
      <color indexed="20"/>
      <name val="ＭＳ Ｐゴシック"/>
      <family val="3"/>
      <charset val="128"/>
    </font>
    <font>
      <b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49">
    <xf numFmtId="0" fontId="0" fillId="0" borderId="0"/>
    <xf numFmtId="165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4" fillId="3" borderId="0" applyBorder="0" applyAlignment="0" applyProtection="0"/>
    <xf numFmtId="167" fontId="4" fillId="3" borderId="0" applyBorder="0" applyAlignment="0" applyProtection="0"/>
    <xf numFmtId="168" fontId="4" fillId="3" borderId="0" applyBorder="0" applyAlignment="0" applyProtection="0"/>
    <xf numFmtId="167" fontId="4" fillId="3" borderId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4" fillId="3" borderId="0" applyBorder="0" applyAlignment="0" applyProtection="0"/>
    <xf numFmtId="170" fontId="4" fillId="3" borderId="0" applyBorder="0" applyAlignment="0" applyProtection="0"/>
    <xf numFmtId="171" fontId="4" fillId="3" borderId="0" applyBorder="0" applyAlignment="0" applyProtection="0"/>
    <xf numFmtId="172" fontId="4" fillId="3" borderId="0" applyBorder="0" applyAlignment="0" applyProtection="0"/>
    <xf numFmtId="173" fontId="4" fillId="3" borderId="0" applyBorder="0" applyAlignment="0" applyProtection="0"/>
    <xf numFmtId="174" fontId="4" fillId="3" borderId="0" applyBorder="0" applyAlignment="0" applyProtection="0"/>
    <xf numFmtId="175" fontId="4" fillId="3" borderId="0" applyBorder="0" applyAlignment="0" applyProtection="0"/>
    <xf numFmtId="176" fontId="4" fillId="3" borderId="0" applyBorder="0" applyAlignment="0" applyProtection="0"/>
    <xf numFmtId="177" fontId="4" fillId="3" borderId="0" applyBorder="0" applyAlignment="0" applyProtection="0"/>
    <xf numFmtId="178" fontId="4" fillId="3" borderId="0" applyBorder="0" applyAlignment="0" applyProtection="0"/>
    <xf numFmtId="179" fontId="4" fillId="3" borderId="0" applyBorder="0" applyAlignment="0" applyProtection="0"/>
    <xf numFmtId="180" fontId="4" fillId="3" borderId="0" applyBorder="0" applyAlignment="0" applyProtection="0"/>
    <xf numFmtId="181" fontId="4" fillId="3" borderId="0" applyBorder="0" applyAlignment="0" applyProtection="0"/>
    <xf numFmtId="182" fontId="4" fillId="3" borderId="0" applyBorder="0" applyAlignment="0" applyProtection="0"/>
    <xf numFmtId="183" fontId="4" fillId="3" borderId="0" applyBorder="0" applyAlignment="0"/>
    <xf numFmtId="184" fontId="9" fillId="3" borderId="2" applyAlignment="0" applyProtection="0"/>
    <xf numFmtId="185" fontId="4" fillId="3" borderId="0" applyBorder="0" applyAlignment="0" applyProtection="0"/>
    <xf numFmtId="0" fontId="10" fillId="22" borderId="0" applyNumberFormat="0" applyBorder="0" applyAlignment="0" applyProtection="0"/>
    <xf numFmtId="0" fontId="11" fillId="23" borderId="3" applyNumberFormat="0" applyAlignment="0" applyProtection="0"/>
    <xf numFmtId="0" fontId="11" fillId="24" borderId="3" applyNumberFormat="0" applyAlignment="0" applyProtection="0"/>
    <xf numFmtId="0" fontId="11" fillId="24" borderId="3" applyNumberFormat="0" applyAlignment="0" applyProtection="0"/>
    <xf numFmtId="0" fontId="11" fillId="24" borderId="3" applyNumberFormat="0" applyAlignment="0" applyProtection="0"/>
    <xf numFmtId="0" fontId="11" fillId="24" borderId="3" applyNumberFormat="0" applyAlignment="0" applyProtection="0"/>
    <xf numFmtId="0" fontId="11" fillId="24" borderId="3" applyNumberFormat="0" applyAlignment="0" applyProtection="0"/>
    <xf numFmtId="0" fontId="11" fillId="24" borderId="3" applyNumberFormat="0" applyAlignment="0" applyProtection="0"/>
    <xf numFmtId="0" fontId="11" fillId="24" borderId="3" applyNumberFormat="0" applyAlignment="0" applyProtection="0"/>
    <xf numFmtId="0" fontId="11" fillId="24" borderId="3" applyNumberFormat="0" applyAlignment="0" applyProtection="0"/>
    <xf numFmtId="0" fontId="11" fillId="24" borderId="3" applyNumberFormat="0" applyAlignment="0" applyProtection="0"/>
    <xf numFmtId="0" fontId="11" fillId="24" borderId="3" applyNumberFormat="0" applyAlignment="0" applyProtection="0"/>
    <xf numFmtId="0" fontId="11" fillId="24" borderId="3" applyNumberFormat="0" applyAlignment="0" applyProtection="0"/>
    <xf numFmtId="0" fontId="11" fillId="24" borderId="3" applyNumberFormat="0" applyAlignment="0" applyProtection="0"/>
    <xf numFmtId="0" fontId="11" fillId="24" borderId="3" applyNumberFormat="0" applyAlignment="0" applyProtection="0"/>
    <xf numFmtId="0" fontId="11" fillId="24" borderId="3" applyNumberFormat="0" applyAlignment="0" applyProtection="0"/>
    <xf numFmtId="0" fontId="11" fillId="24" borderId="3" applyNumberFormat="0" applyAlignment="0" applyProtection="0"/>
    <xf numFmtId="0" fontId="11" fillId="24" borderId="3" applyNumberFormat="0" applyAlignment="0" applyProtection="0"/>
    <xf numFmtId="0" fontId="11" fillId="24" borderId="3" applyNumberFormat="0" applyAlignment="0" applyProtection="0"/>
    <xf numFmtId="0" fontId="12" fillId="0" borderId="4" applyNumberFormat="0" applyFill="0" applyAlignment="0" applyProtection="0"/>
    <xf numFmtId="0" fontId="13" fillId="25" borderId="5" applyNumberFormat="0" applyAlignment="0" applyProtection="0"/>
    <xf numFmtId="0" fontId="13" fillId="25" borderId="5" applyNumberFormat="0" applyAlignment="0" applyProtection="0"/>
    <xf numFmtId="0" fontId="13" fillId="25" borderId="5" applyNumberFormat="0" applyAlignment="0" applyProtection="0"/>
    <xf numFmtId="0" fontId="13" fillId="25" borderId="5" applyNumberFormat="0" applyAlignment="0" applyProtection="0"/>
    <xf numFmtId="0" fontId="13" fillId="25" borderId="5" applyNumberFormat="0" applyAlignment="0" applyProtection="0"/>
    <xf numFmtId="0" fontId="13" fillId="25" borderId="5" applyNumberFormat="0" applyAlignment="0" applyProtection="0"/>
    <xf numFmtId="0" fontId="13" fillId="25" borderId="5" applyNumberFormat="0" applyAlignment="0" applyProtection="0"/>
    <xf numFmtId="0" fontId="13" fillId="25" borderId="5" applyNumberFormat="0" applyAlignment="0" applyProtection="0"/>
    <xf numFmtId="0" fontId="13" fillId="25" borderId="5" applyNumberFormat="0" applyAlignment="0" applyProtection="0"/>
    <xf numFmtId="0" fontId="13" fillId="25" borderId="5" applyNumberFormat="0" applyAlignment="0" applyProtection="0"/>
    <xf numFmtId="0" fontId="13" fillId="25" borderId="5" applyNumberFormat="0" applyAlignment="0" applyProtection="0"/>
    <xf numFmtId="0" fontId="13" fillId="25" borderId="5" applyNumberFormat="0" applyAlignment="0" applyProtection="0"/>
    <xf numFmtId="0" fontId="13" fillId="25" borderId="5" applyNumberFormat="0" applyAlignment="0" applyProtection="0"/>
    <xf numFmtId="0" fontId="13" fillId="25" borderId="5" applyNumberFormat="0" applyAlignment="0" applyProtection="0"/>
    <xf numFmtId="0" fontId="13" fillId="25" borderId="5" applyNumberFormat="0" applyAlignment="0" applyProtection="0"/>
    <xf numFmtId="0" fontId="13" fillId="25" borderId="5" applyNumberFormat="0" applyAlignment="0" applyProtection="0"/>
    <xf numFmtId="0" fontId="13" fillId="25" borderId="5" applyNumberFormat="0" applyAlignment="0" applyProtection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7" fontId="4" fillId="3" borderId="0" applyBorder="0" applyAlignment="0" applyProtection="0"/>
    <xf numFmtId="188" fontId="4" fillId="3" borderId="0" applyBorder="0" applyAlignment="0" applyProtection="0"/>
    <xf numFmtId="189" fontId="4" fillId="3" borderId="0" applyBorder="0" applyAlignment="0" applyProtection="0"/>
    <xf numFmtId="0" fontId="15" fillId="3" borderId="0"/>
    <xf numFmtId="168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190" fontId="4" fillId="3" borderId="0" applyBorder="0" applyAlignment="0" applyProtection="0"/>
    <xf numFmtId="191" fontId="4" fillId="3" borderId="0" applyBorder="0" applyAlignment="0" applyProtection="0"/>
    <xf numFmtId="192" fontId="4" fillId="3" borderId="0" applyBorder="0" applyAlignment="0" applyProtection="0"/>
    <xf numFmtId="193" fontId="4" fillId="3" borderId="0" applyBorder="0" applyAlignment="0" applyProtection="0"/>
    <xf numFmtId="194" fontId="4" fillId="3" borderId="0" applyBorder="0" applyAlignment="0" applyProtection="0"/>
    <xf numFmtId="195" fontId="4" fillId="3" borderId="0" applyBorder="0" applyAlignment="0" applyProtection="0"/>
    <xf numFmtId="196" fontId="4" fillId="3" borderId="0" applyBorder="0" applyAlignment="0" applyProtection="0"/>
    <xf numFmtId="197" fontId="4" fillId="3" borderId="0" applyBorder="0" applyAlignment="0" applyProtection="0"/>
    <xf numFmtId="198" fontId="4" fillId="3" borderId="0" applyBorder="0" applyAlignment="0" applyProtection="0"/>
    <xf numFmtId="194" fontId="4" fillId="3" borderId="0" applyBorder="0" applyAlignment="0" applyProtection="0"/>
    <xf numFmtId="0" fontId="8" fillId="26" borderId="0" applyNumberFormat="0" applyBorder="0" applyAlignment="0" applyProtection="0"/>
    <xf numFmtId="199" fontId="4" fillId="3" borderId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" fillId="3" borderId="0" applyBorder="0" applyAlignment="0" applyProtection="0"/>
    <xf numFmtId="0" fontId="4" fillId="3" borderId="0" applyBorder="0" applyAlignment="0" applyProtection="0"/>
    <xf numFmtId="200" fontId="4" fillId="3" borderId="0" applyBorder="0" applyAlignment="0" applyProtection="0"/>
    <xf numFmtId="0" fontId="4" fillId="3" borderId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201" fontId="4" fillId="3" borderId="0" applyBorder="0" applyAlignment="0" applyProtection="0"/>
    <xf numFmtId="0" fontId="23" fillId="23" borderId="9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27" borderId="3" applyNumberFormat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202" fontId="26" fillId="0" borderId="0"/>
    <xf numFmtId="0" fontId="16" fillId="0" borderId="0"/>
    <xf numFmtId="0" fontId="16" fillId="0" borderId="0"/>
    <xf numFmtId="0" fontId="16" fillId="0" borderId="0"/>
    <xf numFmtId="169" fontId="4" fillId="3" borderId="0"/>
    <xf numFmtId="203" fontId="4" fillId="3" borderId="0"/>
    <xf numFmtId="203" fontId="4" fillId="3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16" fillId="0" borderId="0"/>
    <xf numFmtId="0" fontId="16" fillId="0" borderId="0"/>
    <xf numFmtId="0" fontId="27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6" fillId="30" borderId="10" applyNumberFormat="0" applyAlignment="0" applyProtection="0"/>
    <xf numFmtId="0" fontId="16" fillId="31" borderId="10" applyNumberFormat="0" applyFont="0" applyAlignment="0" applyProtection="0"/>
    <xf numFmtId="0" fontId="16" fillId="31" borderId="10" applyNumberFormat="0" applyFont="0" applyAlignment="0" applyProtection="0"/>
    <xf numFmtId="0" fontId="16" fillId="31" borderId="10" applyNumberFormat="0" applyFont="0" applyAlignment="0" applyProtection="0"/>
    <xf numFmtId="0" fontId="16" fillId="31" borderId="10" applyNumberFormat="0" applyFont="0" applyAlignment="0" applyProtection="0"/>
    <xf numFmtId="0" fontId="16" fillId="31" borderId="10" applyNumberFormat="0" applyFont="0" applyAlignment="0" applyProtection="0"/>
    <xf numFmtId="0" fontId="16" fillId="31" borderId="10" applyNumberFormat="0" applyFont="0" applyAlignment="0" applyProtection="0"/>
    <xf numFmtId="0" fontId="16" fillId="31" borderId="10" applyNumberFormat="0" applyFont="0" applyAlignment="0" applyProtection="0"/>
    <xf numFmtId="0" fontId="16" fillId="31" borderId="10" applyNumberFormat="0" applyFont="0" applyAlignment="0" applyProtection="0"/>
    <xf numFmtId="0" fontId="16" fillId="31" borderId="10" applyNumberFormat="0" applyFont="0" applyAlignment="0" applyProtection="0"/>
    <xf numFmtId="0" fontId="16" fillId="31" borderId="10" applyNumberFormat="0" applyFont="0" applyAlignment="0" applyProtection="0"/>
    <xf numFmtId="0" fontId="16" fillId="31" borderId="10" applyNumberFormat="0" applyFont="0" applyAlignment="0" applyProtection="0"/>
    <xf numFmtId="0" fontId="23" fillId="24" borderId="9" applyNumberFormat="0" applyAlignment="0" applyProtection="0"/>
    <xf numFmtId="0" fontId="23" fillId="24" borderId="9" applyNumberFormat="0" applyAlignment="0" applyProtection="0"/>
    <xf numFmtId="0" fontId="23" fillId="24" borderId="9" applyNumberFormat="0" applyAlignment="0" applyProtection="0"/>
    <xf numFmtId="0" fontId="23" fillId="24" borderId="9" applyNumberFormat="0" applyAlignment="0" applyProtection="0"/>
    <xf numFmtId="0" fontId="23" fillId="24" borderId="9" applyNumberFormat="0" applyAlignment="0" applyProtection="0"/>
    <xf numFmtId="0" fontId="23" fillId="24" borderId="9" applyNumberFormat="0" applyAlignment="0" applyProtection="0"/>
    <xf numFmtId="0" fontId="23" fillId="24" borderId="9" applyNumberFormat="0" applyAlignment="0" applyProtection="0"/>
    <xf numFmtId="0" fontId="23" fillId="24" borderId="9" applyNumberFormat="0" applyAlignment="0" applyProtection="0"/>
    <xf numFmtId="0" fontId="23" fillId="24" borderId="9" applyNumberFormat="0" applyAlignment="0" applyProtection="0"/>
    <xf numFmtId="0" fontId="23" fillId="24" borderId="9" applyNumberFormat="0" applyAlignment="0" applyProtection="0"/>
    <xf numFmtId="0" fontId="23" fillId="24" borderId="9" applyNumberFormat="0" applyAlignment="0" applyProtection="0"/>
    <xf numFmtId="0" fontId="23" fillId="24" borderId="9" applyNumberFormat="0" applyAlignment="0" applyProtection="0"/>
    <xf numFmtId="0" fontId="23" fillId="24" borderId="9" applyNumberFormat="0" applyAlignment="0" applyProtection="0"/>
    <xf numFmtId="0" fontId="23" fillId="24" borderId="9" applyNumberFormat="0" applyAlignment="0" applyProtection="0"/>
    <xf numFmtId="0" fontId="23" fillId="24" borderId="9" applyNumberFormat="0" applyAlignment="0" applyProtection="0"/>
    <xf numFmtId="0" fontId="23" fillId="24" borderId="9" applyNumberFormat="0" applyAlignment="0" applyProtection="0"/>
    <xf numFmtId="0" fontId="23" fillId="24" borderId="9" applyNumberFormat="0" applyAlignment="0" applyProtection="0"/>
    <xf numFmtId="204" fontId="4" fillId="3" borderId="0" applyBorder="0" applyAlignment="0" applyProtection="0"/>
    <xf numFmtId="205" fontId="4" fillId="3" borderId="0" applyBorder="0" applyAlignment="0" applyProtection="0"/>
    <xf numFmtId="206" fontId="4" fillId="3" borderId="0" applyBorder="0" applyAlignment="0" applyProtection="0"/>
    <xf numFmtId="9" fontId="16" fillId="0" borderId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ill="0" applyBorder="0" applyAlignment="0" applyProtection="0"/>
    <xf numFmtId="9" fontId="16" fillId="0" borderId="0" applyFill="0" applyBorder="0" applyAlignment="0" applyProtection="0"/>
    <xf numFmtId="207" fontId="4" fillId="3" borderId="0" applyBorder="0" applyAlignment="0" applyProtection="0"/>
    <xf numFmtId="208" fontId="4" fillId="3" borderId="0" applyBorder="0" applyAlignment="0" applyProtection="0"/>
    <xf numFmtId="209" fontId="4" fillId="3" borderId="0" applyBorder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210" fontId="4" fillId="3" borderId="0" applyBorder="0" applyAlignment="0" applyProtection="0"/>
    <xf numFmtId="211" fontId="4" fillId="3" borderId="0" applyBorder="0" applyAlignment="0" applyProtection="0"/>
    <xf numFmtId="212" fontId="4" fillId="3" borderId="0" applyBorder="0" applyAlignment="0" applyProtection="0"/>
    <xf numFmtId="210" fontId="4" fillId="3" borderId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4" fontId="31" fillId="0" borderId="0"/>
    <xf numFmtId="44" fontId="32" fillId="0" borderId="0" applyFont="0" applyFill="0" applyBorder="0" applyAlignment="0" applyProtection="0"/>
    <xf numFmtId="0" fontId="13" fillId="32" borderId="5" applyNumberFormat="0" applyAlignment="0" applyProtection="0"/>
    <xf numFmtId="3" fontId="4" fillId="3" borderId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4" fontId="33" fillId="3" borderId="0" applyBorder="0" applyAlignment="0" applyProtection="0"/>
    <xf numFmtId="0" fontId="34" fillId="0" borderId="0"/>
    <xf numFmtId="213" fontId="4" fillId="3" borderId="0" applyBorder="0" applyAlignment="0" applyProtection="0"/>
    <xf numFmtId="213" fontId="4" fillId="3" borderId="0" applyBorder="0" applyAlignment="0" applyProtection="0"/>
    <xf numFmtId="0" fontId="35" fillId="0" borderId="0"/>
    <xf numFmtId="184" fontId="36" fillId="3" borderId="0" applyBorder="0" applyAlignment="0" applyProtection="0"/>
    <xf numFmtId="184" fontId="36" fillId="3" borderId="0" applyBorder="0" applyAlignment="0" applyProtection="0"/>
  </cellStyleXfs>
  <cellXfs count="29">
    <xf numFmtId="0" fontId="0" fillId="0" borderId="0" xfId="0"/>
    <xf numFmtId="0" fontId="1" fillId="0" borderId="0" xfId="2"/>
    <xf numFmtId="0" fontId="1" fillId="2" borderId="0" xfId="2" applyFill="1"/>
    <xf numFmtId="0" fontId="1" fillId="33" borderId="0" xfId="2" applyFill="1"/>
    <xf numFmtId="43" fontId="0" fillId="33" borderId="0" xfId="3" applyFont="1" applyFill="1"/>
    <xf numFmtId="9" fontId="0" fillId="33" borderId="0" xfId="4" applyFont="1" applyFill="1"/>
    <xf numFmtId="10" fontId="0" fillId="33" borderId="0" xfId="4" applyNumberFormat="1" applyFont="1" applyFill="1"/>
    <xf numFmtId="43" fontId="1" fillId="33" borderId="0" xfId="2" applyNumberFormat="1" applyFill="1"/>
    <xf numFmtId="0" fontId="2" fillId="33" borderId="1" xfId="2" applyFont="1" applyFill="1" applyBorder="1" applyAlignment="1">
      <alignment horizontal="center" vertical="center"/>
    </xf>
    <xf numFmtId="0" fontId="2" fillId="33" borderId="1" xfId="2" applyFont="1" applyFill="1" applyBorder="1" applyAlignment="1">
      <alignment horizontal="center" vertical="center" wrapText="1"/>
    </xf>
    <xf numFmtId="164" fontId="1" fillId="33" borderId="1" xfId="2" applyNumberFormat="1" applyFill="1" applyBorder="1"/>
    <xf numFmtId="0" fontId="1" fillId="33" borderId="1" xfId="2" applyFill="1" applyBorder="1"/>
    <xf numFmtId="43" fontId="0" fillId="33" borderId="1" xfId="3" applyFont="1" applyFill="1" applyBorder="1"/>
    <xf numFmtId="43" fontId="1" fillId="33" borderId="1" xfId="2" applyNumberFormat="1" applyFill="1" applyBorder="1"/>
    <xf numFmtId="0" fontId="1" fillId="33" borderId="1" xfId="2" applyNumberFormat="1" applyFill="1" applyBorder="1" applyAlignment="1">
      <alignment horizontal="center"/>
    </xf>
    <xf numFmtId="0" fontId="0" fillId="33" borderId="1" xfId="3" applyNumberFormat="1" applyFont="1" applyFill="1" applyBorder="1" applyAlignment="1">
      <alignment horizontal="center"/>
    </xf>
    <xf numFmtId="0" fontId="1" fillId="33" borderId="1" xfId="2" applyFill="1" applyBorder="1" applyAlignment="1">
      <alignment horizontal="center"/>
    </xf>
    <xf numFmtId="164" fontId="1" fillId="33" borderId="1" xfId="2" applyNumberFormat="1" applyFont="1" applyFill="1" applyBorder="1"/>
    <xf numFmtId="43" fontId="3" fillId="33" borderId="1" xfId="3" applyFont="1" applyFill="1" applyBorder="1"/>
    <xf numFmtId="43" fontId="1" fillId="33" borderId="1" xfId="2" applyNumberFormat="1" applyFont="1" applyFill="1" applyBorder="1"/>
    <xf numFmtId="0" fontId="1" fillId="33" borderId="1" xfId="2" applyFont="1" applyFill="1" applyBorder="1"/>
    <xf numFmtId="165" fontId="1" fillId="33" borderId="1" xfId="1" applyFont="1" applyFill="1" applyBorder="1"/>
    <xf numFmtId="0" fontId="1" fillId="33" borderId="0" xfId="2" applyFont="1" applyFill="1"/>
    <xf numFmtId="0" fontId="2" fillId="33" borderId="1" xfId="2" applyFont="1" applyFill="1" applyBorder="1"/>
    <xf numFmtId="43" fontId="5" fillId="33" borderId="1" xfId="3" applyFont="1" applyFill="1" applyBorder="1"/>
    <xf numFmtId="43" fontId="2" fillId="33" borderId="1" xfId="2" applyNumberFormat="1" applyFont="1" applyFill="1" applyBorder="1"/>
    <xf numFmtId="0" fontId="2" fillId="33" borderId="0" xfId="2" applyFont="1" applyFill="1"/>
    <xf numFmtId="0" fontId="37" fillId="2" borderId="0" xfId="2" applyFont="1" applyFill="1" applyAlignment="1">
      <alignment horizontal="center"/>
    </xf>
    <xf numFmtId="0" fontId="1" fillId="34" borderId="0" xfId="2" applyFill="1"/>
  </cellXfs>
  <cellStyles count="849">
    <cellStyle name="? BP" xfId="5"/>
    <cellStyle name="? JY" xfId="6"/>
    <cellStyle name="£ BP" xfId="7"/>
    <cellStyle name="¥ JY" xfId="8"/>
    <cellStyle name="20% - Accent1 10" xfId="9"/>
    <cellStyle name="20% - Accent1 11" xfId="10"/>
    <cellStyle name="20% - Accent1 12" xfId="11"/>
    <cellStyle name="20% - Accent1 2" xfId="12"/>
    <cellStyle name="20% - Accent1 2 2" xfId="13"/>
    <cellStyle name="20% - Accent1 2 3" xfId="14"/>
    <cellStyle name="20% - Accent1 2_situație reabilitare termica - sectorul 1" xfId="15"/>
    <cellStyle name="20% - Accent1 3" xfId="16"/>
    <cellStyle name="20% - Accent1 3 2" xfId="17"/>
    <cellStyle name="20% - Accent1 3 3" xfId="18"/>
    <cellStyle name="20% - Accent1 3_situație reabilitare termica - sectorul 1" xfId="19"/>
    <cellStyle name="20% - Accent1 4" xfId="20"/>
    <cellStyle name="20% - Accent1 4 2" xfId="21"/>
    <cellStyle name="20% - Accent1 4 3" xfId="22"/>
    <cellStyle name="20% - Accent1 4_situație reabilitare termica - sectorul 1" xfId="23"/>
    <cellStyle name="20% - Accent1 5" xfId="24"/>
    <cellStyle name="20% - Accent1 6" xfId="25"/>
    <cellStyle name="20% - Accent1 7" xfId="26"/>
    <cellStyle name="20% - Accent1 8" xfId="27"/>
    <cellStyle name="20% - Accent1 9" xfId="28"/>
    <cellStyle name="20% - Accent2 10" xfId="29"/>
    <cellStyle name="20% - Accent2 11" xfId="30"/>
    <cellStyle name="20% - Accent2 12" xfId="31"/>
    <cellStyle name="20% - Accent2 2" xfId="32"/>
    <cellStyle name="20% - Accent2 2 2" xfId="33"/>
    <cellStyle name="20% - Accent2 2 3" xfId="34"/>
    <cellStyle name="20% - Accent2 2_situație reabilitare termica - sectorul 1" xfId="35"/>
    <cellStyle name="20% - Accent2 3" xfId="36"/>
    <cellStyle name="20% - Accent2 3 2" xfId="37"/>
    <cellStyle name="20% - Accent2 3 3" xfId="38"/>
    <cellStyle name="20% - Accent2 3_situație reabilitare termica - sectorul 1" xfId="39"/>
    <cellStyle name="20% - Accent2 4" xfId="40"/>
    <cellStyle name="20% - Accent2 4 2" xfId="41"/>
    <cellStyle name="20% - Accent2 4 3" xfId="42"/>
    <cellStyle name="20% - Accent2 4_situație reabilitare termica - sectorul 1" xfId="43"/>
    <cellStyle name="20% - Accent2 5" xfId="44"/>
    <cellStyle name="20% - Accent2 6" xfId="45"/>
    <cellStyle name="20% - Accent2 7" xfId="46"/>
    <cellStyle name="20% - Accent2 8" xfId="47"/>
    <cellStyle name="20% - Accent2 9" xfId="48"/>
    <cellStyle name="20% - Accent3 10" xfId="49"/>
    <cellStyle name="20% - Accent3 11" xfId="50"/>
    <cellStyle name="20% - Accent3 12" xfId="51"/>
    <cellStyle name="20% - Accent3 2" xfId="52"/>
    <cellStyle name="20% - Accent3 2 2" xfId="53"/>
    <cellStyle name="20% - Accent3 2 3" xfId="54"/>
    <cellStyle name="20% - Accent3 2_situație reabilitare termica - sectorul 1" xfId="55"/>
    <cellStyle name="20% - Accent3 3" xfId="56"/>
    <cellStyle name="20% - Accent3 3 2" xfId="57"/>
    <cellStyle name="20% - Accent3 3 3" xfId="58"/>
    <cellStyle name="20% - Accent3 3_situație reabilitare termica - sectorul 1" xfId="59"/>
    <cellStyle name="20% - Accent3 4" xfId="60"/>
    <cellStyle name="20% - Accent3 4 2" xfId="61"/>
    <cellStyle name="20% - Accent3 4 3" xfId="62"/>
    <cellStyle name="20% - Accent3 4_situație reabilitare termica - sectorul 1" xfId="63"/>
    <cellStyle name="20% - Accent3 5" xfId="64"/>
    <cellStyle name="20% - Accent3 6" xfId="65"/>
    <cellStyle name="20% - Accent3 7" xfId="66"/>
    <cellStyle name="20% - Accent3 8" xfId="67"/>
    <cellStyle name="20% - Accent3 9" xfId="68"/>
    <cellStyle name="20% - Accent4 10" xfId="69"/>
    <cellStyle name="20% - Accent4 11" xfId="70"/>
    <cellStyle name="20% - Accent4 12" xfId="71"/>
    <cellStyle name="20% - Accent4 2" xfId="72"/>
    <cellStyle name="20% - Accent4 2 2" xfId="73"/>
    <cellStyle name="20% - Accent4 2 3" xfId="74"/>
    <cellStyle name="20% - Accent4 2_situație reabilitare termica - sectorul 1" xfId="75"/>
    <cellStyle name="20% - Accent4 3" xfId="76"/>
    <cellStyle name="20% - Accent4 3 2" xfId="77"/>
    <cellStyle name="20% - Accent4 3 3" xfId="78"/>
    <cellStyle name="20% - Accent4 3_situație reabilitare termica - sectorul 1" xfId="79"/>
    <cellStyle name="20% - Accent4 4" xfId="80"/>
    <cellStyle name="20% - Accent4 4 2" xfId="81"/>
    <cellStyle name="20% - Accent4 4 3" xfId="82"/>
    <cellStyle name="20% - Accent4 4_situație reabilitare termica - sectorul 1" xfId="83"/>
    <cellStyle name="20% - Accent4 5" xfId="84"/>
    <cellStyle name="20% - Accent4 6" xfId="85"/>
    <cellStyle name="20% - Accent4 7" xfId="86"/>
    <cellStyle name="20% - Accent4 8" xfId="87"/>
    <cellStyle name="20% - Accent4 9" xfId="88"/>
    <cellStyle name="20% - Accent5 10" xfId="89"/>
    <cellStyle name="20% - Accent5 11" xfId="90"/>
    <cellStyle name="20% - Accent5 12" xfId="91"/>
    <cellStyle name="20% - Accent5 2" xfId="92"/>
    <cellStyle name="20% - Accent5 2 2" xfId="93"/>
    <cellStyle name="20% - Accent5 2 3" xfId="94"/>
    <cellStyle name="20% - Accent5 2_situație reabilitare termica - sectorul 1" xfId="95"/>
    <cellStyle name="20% - Accent5 3" xfId="96"/>
    <cellStyle name="20% - Accent5 3 2" xfId="97"/>
    <cellStyle name="20% - Accent5 3 3" xfId="98"/>
    <cellStyle name="20% - Accent5 3_situație reabilitare termica - sectorul 1" xfId="99"/>
    <cellStyle name="20% - Accent5 4" xfId="100"/>
    <cellStyle name="20% - Accent5 4 2" xfId="101"/>
    <cellStyle name="20% - Accent5 4 3" xfId="102"/>
    <cellStyle name="20% - Accent5 4_situație reabilitare termica - sectorul 1" xfId="103"/>
    <cellStyle name="20% - Accent5 5" xfId="104"/>
    <cellStyle name="20% - Accent5 6" xfId="105"/>
    <cellStyle name="20% - Accent5 7" xfId="106"/>
    <cellStyle name="20% - Accent5 8" xfId="107"/>
    <cellStyle name="20% - Accent5 9" xfId="108"/>
    <cellStyle name="20% - Accent6 10" xfId="109"/>
    <cellStyle name="20% - Accent6 11" xfId="110"/>
    <cellStyle name="20% - Accent6 12" xfId="111"/>
    <cellStyle name="20% - Accent6 2" xfId="112"/>
    <cellStyle name="20% - Accent6 2 2" xfId="113"/>
    <cellStyle name="20% - Accent6 2 3" xfId="114"/>
    <cellStyle name="20% - Accent6 2_situație reabilitare termica - sectorul 1" xfId="115"/>
    <cellStyle name="20% - Accent6 3" xfId="116"/>
    <cellStyle name="20% - Accent6 3 2" xfId="117"/>
    <cellStyle name="20% - Accent6 3 3" xfId="118"/>
    <cellStyle name="20% - Accent6 3_situație reabilitare termica - sectorul 1" xfId="119"/>
    <cellStyle name="20% - Accent6 4" xfId="120"/>
    <cellStyle name="20% - Accent6 4 2" xfId="121"/>
    <cellStyle name="20% - Accent6 4 3" xfId="122"/>
    <cellStyle name="20% - Accent6 4_situație reabilitare termica - sectorul 1" xfId="123"/>
    <cellStyle name="20% - Accent6 5" xfId="124"/>
    <cellStyle name="20% - Accent6 6" xfId="125"/>
    <cellStyle name="20% - Accent6 7" xfId="126"/>
    <cellStyle name="20% - Accent6 8" xfId="127"/>
    <cellStyle name="20% - Accent6 9" xfId="128"/>
    <cellStyle name="40% - Accent1 10" xfId="129"/>
    <cellStyle name="40% - Accent1 11" xfId="130"/>
    <cellStyle name="40% - Accent1 12" xfId="131"/>
    <cellStyle name="40% - Accent1 2" xfId="132"/>
    <cellStyle name="40% - Accent1 2 2" xfId="133"/>
    <cellStyle name="40% - Accent1 2 3" xfId="134"/>
    <cellStyle name="40% - Accent1 2_situație reabilitare termica - sectorul 1" xfId="135"/>
    <cellStyle name="40% - Accent1 3" xfId="136"/>
    <cellStyle name="40% - Accent1 3 2" xfId="137"/>
    <cellStyle name="40% - Accent1 3 3" xfId="138"/>
    <cellStyle name="40% - Accent1 3_situație reabilitare termica - sectorul 1" xfId="139"/>
    <cellStyle name="40% - Accent1 4" xfId="140"/>
    <cellStyle name="40% - Accent1 4 2" xfId="141"/>
    <cellStyle name="40% - Accent1 4 3" xfId="142"/>
    <cellStyle name="40% - Accent1 4_situație reabilitare termica - sectorul 1" xfId="143"/>
    <cellStyle name="40% - Accent1 5" xfId="144"/>
    <cellStyle name="40% - Accent1 6" xfId="145"/>
    <cellStyle name="40% - Accent1 7" xfId="146"/>
    <cellStyle name="40% - Accent1 8" xfId="147"/>
    <cellStyle name="40% - Accent1 9" xfId="148"/>
    <cellStyle name="40% - Accent2 10" xfId="149"/>
    <cellStyle name="40% - Accent2 11" xfId="150"/>
    <cellStyle name="40% - Accent2 12" xfId="151"/>
    <cellStyle name="40% - Accent2 2" xfId="152"/>
    <cellStyle name="40% - Accent2 2 2" xfId="153"/>
    <cellStyle name="40% - Accent2 2 3" xfId="154"/>
    <cellStyle name="40% - Accent2 2_situație reabilitare termica - sectorul 1" xfId="155"/>
    <cellStyle name="40% - Accent2 3" xfId="156"/>
    <cellStyle name="40% - Accent2 3 2" xfId="157"/>
    <cellStyle name="40% - Accent2 3 3" xfId="158"/>
    <cellStyle name="40% - Accent2 3_situație reabilitare termica - sectorul 1" xfId="159"/>
    <cellStyle name="40% - Accent2 4" xfId="160"/>
    <cellStyle name="40% - Accent2 4 2" xfId="161"/>
    <cellStyle name="40% - Accent2 4 3" xfId="162"/>
    <cellStyle name="40% - Accent2 4_situație reabilitare termica - sectorul 1" xfId="163"/>
    <cellStyle name="40% - Accent2 5" xfId="164"/>
    <cellStyle name="40% - Accent2 6" xfId="165"/>
    <cellStyle name="40% - Accent2 7" xfId="166"/>
    <cellStyle name="40% - Accent2 8" xfId="167"/>
    <cellStyle name="40% - Accent2 9" xfId="168"/>
    <cellStyle name="40% - Accent3 10" xfId="169"/>
    <cellStyle name="40% - Accent3 11" xfId="170"/>
    <cellStyle name="40% - Accent3 12" xfId="171"/>
    <cellStyle name="40% - Accent3 2" xfId="172"/>
    <cellStyle name="40% - Accent3 2 2" xfId="173"/>
    <cellStyle name="40% - Accent3 2 3" xfId="174"/>
    <cellStyle name="40% - Accent3 2_situație reabilitare termica - sectorul 1" xfId="175"/>
    <cellStyle name="40% - Accent3 3" xfId="176"/>
    <cellStyle name="40% - Accent3 3 2" xfId="177"/>
    <cellStyle name="40% - Accent3 3 3" xfId="178"/>
    <cellStyle name="40% - Accent3 3_situație reabilitare termica - sectorul 1" xfId="179"/>
    <cellStyle name="40% - Accent3 4" xfId="180"/>
    <cellStyle name="40% - Accent3 4 2" xfId="181"/>
    <cellStyle name="40% - Accent3 4 3" xfId="182"/>
    <cellStyle name="40% - Accent3 4_situație reabilitare termica - sectorul 1" xfId="183"/>
    <cellStyle name="40% - Accent3 5" xfId="184"/>
    <cellStyle name="40% - Accent3 6" xfId="185"/>
    <cellStyle name="40% - Accent3 7" xfId="186"/>
    <cellStyle name="40% - Accent3 8" xfId="187"/>
    <cellStyle name="40% - Accent3 9" xfId="188"/>
    <cellStyle name="40% - Accent4 10" xfId="189"/>
    <cellStyle name="40% - Accent4 11" xfId="190"/>
    <cellStyle name="40% - Accent4 12" xfId="191"/>
    <cellStyle name="40% - Accent4 2" xfId="192"/>
    <cellStyle name="40% - Accent4 2 2" xfId="193"/>
    <cellStyle name="40% - Accent4 2 3" xfId="194"/>
    <cellStyle name="40% - Accent4 2_situație reabilitare termica - sectorul 1" xfId="195"/>
    <cellStyle name="40% - Accent4 3" xfId="196"/>
    <cellStyle name="40% - Accent4 3 2" xfId="197"/>
    <cellStyle name="40% - Accent4 3 3" xfId="198"/>
    <cellStyle name="40% - Accent4 3_situație reabilitare termica - sectorul 1" xfId="199"/>
    <cellStyle name="40% - Accent4 4" xfId="200"/>
    <cellStyle name="40% - Accent4 4 2" xfId="201"/>
    <cellStyle name="40% - Accent4 4 3" xfId="202"/>
    <cellStyle name="40% - Accent4 4_situație reabilitare termica - sectorul 1" xfId="203"/>
    <cellStyle name="40% - Accent4 5" xfId="204"/>
    <cellStyle name="40% - Accent4 6" xfId="205"/>
    <cellStyle name="40% - Accent4 7" xfId="206"/>
    <cellStyle name="40% - Accent4 8" xfId="207"/>
    <cellStyle name="40% - Accent4 9" xfId="208"/>
    <cellStyle name="40% - Accent5 10" xfId="209"/>
    <cellStyle name="40% - Accent5 11" xfId="210"/>
    <cellStyle name="40% - Accent5 12" xfId="211"/>
    <cellStyle name="40% - Accent5 2" xfId="212"/>
    <cellStyle name="40% - Accent5 2 2" xfId="213"/>
    <cellStyle name="40% - Accent5 2 3" xfId="214"/>
    <cellStyle name="40% - Accent5 2_situație reabilitare termica - sectorul 1" xfId="215"/>
    <cellStyle name="40% - Accent5 3" xfId="216"/>
    <cellStyle name="40% - Accent5 3 2" xfId="217"/>
    <cellStyle name="40% - Accent5 3 3" xfId="218"/>
    <cellStyle name="40% - Accent5 3_situație reabilitare termica - sectorul 1" xfId="219"/>
    <cellStyle name="40% - Accent5 4" xfId="220"/>
    <cellStyle name="40% - Accent5 4 2" xfId="221"/>
    <cellStyle name="40% - Accent5 4 3" xfId="222"/>
    <cellStyle name="40% - Accent5 4_situație reabilitare termica - sectorul 1" xfId="223"/>
    <cellStyle name="40% - Accent5 5" xfId="224"/>
    <cellStyle name="40% - Accent5 6" xfId="225"/>
    <cellStyle name="40% - Accent5 7" xfId="226"/>
    <cellStyle name="40% - Accent5 8" xfId="227"/>
    <cellStyle name="40% - Accent5 9" xfId="228"/>
    <cellStyle name="40% - Accent6 10" xfId="229"/>
    <cellStyle name="40% - Accent6 11" xfId="230"/>
    <cellStyle name="40% - Accent6 12" xfId="231"/>
    <cellStyle name="40% - Accent6 2" xfId="232"/>
    <cellStyle name="40% - Accent6 2 2" xfId="233"/>
    <cellStyle name="40% - Accent6 2 3" xfId="234"/>
    <cellStyle name="40% - Accent6 2_situație reabilitare termica - sectorul 1" xfId="235"/>
    <cellStyle name="40% - Accent6 3" xfId="236"/>
    <cellStyle name="40% - Accent6 3 2" xfId="237"/>
    <cellStyle name="40% - Accent6 3 3" xfId="238"/>
    <cellStyle name="40% - Accent6 3_situație reabilitare termica - sectorul 1" xfId="239"/>
    <cellStyle name="40% - Accent6 4" xfId="240"/>
    <cellStyle name="40% - Accent6 4 2" xfId="241"/>
    <cellStyle name="40% - Accent6 4 3" xfId="242"/>
    <cellStyle name="40% - Accent6 4_situație reabilitare termica - sectorul 1" xfId="243"/>
    <cellStyle name="40% - Accent6 5" xfId="244"/>
    <cellStyle name="40% - Accent6 6" xfId="245"/>
    <cellStyle name="40% - Accent6 7" xfId="246"/>
    <cellStyle name="40% - Accent6 8" xfId="247"/>
    <cellStyle name="40% - Accent6 9" xfId="248"/>
    <cellStyle name="60% - Accent1 10" xfId="249"/>
    <cellStyle name="60% - Accent1 11" xfId="250"/>
    <cellStyle name="60% - Accent1 12" xfId="251"/>
    <cellStyle name="60% - Accent1 2" xfId="252"/>
    <cellStyle name="60% - Accent1 2 2" xfId="253"/>
    <cellStyle name="60% - Accent1 2 3" xfId="254"/>
    <cellStyle name="60% - Accent1 3" xfId="255"/>
    <cellStyle name="60% - Accent1 3 2" xfId="256"/>
    <cellStyle name="60% - Accent1 3 3" xfId="257"/>
    <cellStyle name="60% - Accent1 4" xfId="258"/>
    <cellStyle name="60% - Accent1 4 2" xfId="259"/>
    <cellStyle name="60% - Accent1 4 3" xfId="260"/>
    <cellStyle name="60% - Accent1 5" xfId="261"/>
    <cellStyle name="60% - Accent1 6" xfId="262"/>
    <cellStyle name="60% - Accent1 7" xfId="263"/>
    <cellStyle name="60% - Accent1 8" xfId="264"/>
    <cellStyle name="60% - Accent1 9" xfId="265"/>
    <cellStyle name="60% - Accent2 10" xfId="266"/>
    <cellStyle name="60% - Accent2 11" xfId="267"/>
    <cellStyle name="60% - Accent2 12" xfId="268"/>
    <cellStyle name="60% - Accent2 2" xfId="269"/>
    <cellStyle name="60% - Accent2 2 2" xfId="270"/>
    <cellStyle name="60% - Accent2 2 3" xfId="271"/>
    <cellStyle name="60% - Accent2 3" xfId="272"/>
    <cellStyle name="60% - Accent2 3 2" xfId="273"/>
    <cellStyle name="60% - Accent2 3 3" xfId="274"/>
    <cellStyle name="60% - Accent2 4" xfId="275"/>
    <cellStyle name="60% - Accent2 4 2" xfId="276"/>
    <cellStyle name="60% - Accent2 4 3" xfId="277"/>
    <cellStyle name="60% - Accent2 5" xfId="278"/>
    <cellStyle name="60% - Accent2 6" xfId="279"/>
    <cellStyle name="60% - Accent2 7" xfId="280"/>
    <cellStyle name="60% - Accent2 8" xfId="281"/>
    <cellStyle name="60% - Accent2 9" xfId="282"/>
    <cellStyle name="60% - Accent3 10" xfId="283"/>
    <cellStyle name="60% - Accent3 11" xfId="284"/>
    <cellStyle name="60% - Accent3 12" xfId="285"/>
    <cellStyle name="60% - Accent3 2" xfId="286"/>
    <cellStyle name="60% - Accent3 2 2" xfId="287"/>
    <cellStyle name="60% - Accent3 2 3" xfId="288"/>
    <cellStyle name="60% - Accent3 3" xfId="289"/>
    <cellStyle name="60% - Accent3 3 2" xfId="290"/>
    <cellStyle name="60% - Accent3 3 3" xfId="291"/>
    <cellStyle name="60% - Accent3 4" xfId="292"/>
    <cellStyle name="60% - Accent3 4 2" xfId="293"/>
    <cellStyle name="60% - Accent3 4 3" xfId="294"/>
    <cellStyle name="60% - Accent3 5" xfId="295"/>
    <cellStyle name="60% - Accent3 6" xfId="296"/>
    <cellStyle name="60% - Accent3 7" xfId="297"/>
    <cellStyle name="60% - Accent3 8" xfId="298"/>
    <cellStyle name="60% - Accent3 9" xfId="299"/>
    <cellStyle name="60% - Accent4 10" xfId="300"/>
    <cellStyle name="60% - Accent4 11" xfId="301"/>
    <cellStyle name="60% - Accent4 12" xfId="302"/>
    <cellStyle name="60% - Accent4 2" xfId="303"/>
    <cellStyle name="60% - Accent4 2 2" xfId="304"/>
    <cellStyle name="60% - Accent4 2 3" xfId="305"/>
    <cellStyle name="60% - Accent4 3" xfId="306"/>
    <cellStyle name="60% - Accent4 3 2" xfId="307"/>
    <cellStyle name="60% - Accent4 3 3" xfId="308"/>
    <cellStyle name="60% - Accent4 4" xfId="309"/>
    <cellStyle name="60% - Accent4 4 2" xfId="310"/>
    <cellStyle name="60% - Accent4 4 3" xfId="311"/>
    <cellStyle name="60% - Accent4 5" xfId="312"/>
    <cellStyle name="60% - Accent4 6" xfId="313"/>
    <cellStyle name="60% - Accent4 7" xfId="314"/>
    <cellStyle name="60% - Accent4 8" xfId="315"/>
    <cellStyle name="60% - Accent4 9" xfId="316"/>
    <cellStyle name="60% - Accent5 10" xfId="317"/>
    <cellStyle name="60% - Accent5 11" xfId="318"/>
    <cellStyle name="60% - Accent5 12" xfId="319"/>
    <cellStyle name="60% - Accent5 2" xfId="320"/>
    <cellStyle name="60% - Accent5 2 2" xfId="321"/>
    <cellStyle name="60% - Accent5 2 3" xfId="322"/>
    <cellStyle name="60% - Accent5 3" xfId="323"/>
    <cellStyle name="60% - Accent5 3 2" xfId="324"/>
    <cellStyle name="60% - Accent5 3 3" xfId="325"/>
    <cellStyle name="60% - Accent5 4" xfId="326"/>
    <cellStyle name="60% - Accent5 4 2" xfId="327"/>
    <cellStyle name="60% - Accent5 4 3" xfId="328"/>
    <cellStyle name="60% - Accent5 5" xfId="329"/>
    <cellStyle name="60% - Accent5 6" xfId="330"/>
    <cellStyle name="60% - Accent5 7" xfId="331"/>
    <cellStyle name="60% - Accent5 8" xfId="332"/>
    <cellStyle name="60% - Accent5 9" xfId="333"/>
    <cellStyle name="60% - Accent6 10" xfId="334"/>
    <cellStyle name="60% - Accent6 11" xfId="335"/>
    <cellStyle name="60% - Accent6 12" xfId="336"/>
    <cellStyle name="60% - Accent6 2" xfId="337"/>
    <cellStyle name="60% - Accent6 2 2" xfId="338"/>
    <cellStyle name="60% - Accent6 2 3" xfId="339"/>
    <cellStyle name="60% - Accent6 3" xfId="340"/>
    <cellStyle name="60% - Accent6 3 2" xfId="341"/>
    <cellStyle name="60% - Accent6 3 3" xfId="342"/>
    <cellStyle name="60% - Accent6 4" xfId="343"/>
    <cellStyle name="60% - Accent6 4 2" xfId="344"/>
    <cellStyle name="60% - Accent6 4 3" xfId="345"/>
    <cellStyle name="60% - Accent6 5" xfId="346"/>
    <cellStyle name="60% - Accent6 6" xfId="347"/>
    <cellStyle name="60% - Accent6 7" xfId="348"/>
    <cellStyle name="60% - Accent6 8" xfId="349"/>
    <cellStyle name="60% - Accent6 9" xfId="350"/>
    <cellStyle name="Accent1 10" xfId="351"/>
    <cellStyle name="Accent1 11" xfId="352"/>
    <cellStyle name="Accent1 12" xfId="353"/>
    <cellStyle name="Accent1 2" xfId="354"/>
    <cellStyle name="Accent1 2 2" xfId="355"/>
    <cellStyle name="Accent1 2 3" xfId="356"/>
    <cellStyle name="Accent1 3" xfId="357"/>
    <cellStyle name="Accent1 3 2" xfId="358"/>
    <cellStyle name="Accent1 3 3" xfId="359"/>
    <cellStyle name="Accent1 4" xfId="360"/>
    <cellStyle name="Accent1 4 2" xfId="361"/>
    <cellStyle name="Accent1 4 3" xfId="362"/>
    <cellStyle name="Accent1 5" xfId="363"/>
    <cellStyle name="Accent1 6" xfId="364"/>
    <cellStyle name="Accent1 7" xfId="365"/>
    <cellStyle name="Accent1 8" xfId="366"/>
    <cellStyle name="Accent1 9" xfId="367"/>
    <cellStyle name="Accent2 10" xfId="368"/>
    <cellStyle name="Accent2 11" xfId="369"/>
    <cellStyle name="Accent2 12" xfId="370"/>
    <cellStyle name="Accent2 2" xfId="371"/>
    <cellStyle name="Accent2 2 2" xfId="372"/>
    <cellStyle name="Accent2 2 3" xfId="373"/>
    <cellStyle name="Accent2 3" xfId="374"/>
    <cellStyle name="Accent2 3 2" xfId="375"/>
    <cellStyle name="Accent2 3 3" xfId="376"/>
    <cellStyle name="Accent2 4" xfId="377"/>
    <cellStyle name="Accent2 4 2" xfId="378"/>
    <cellStyle name="Accent2 4 3" xfId="379"/>
    <cellStyle name="Accent2 5" xfId="380"/>
    <cellStyle name="Accent2 6" xfId="381"/>
    <cellStyle name="Accent2 7" xfId="382"/>
    <cellStyle name="Accent2 8" xfId="383"/>
    <cellStyle name="Accent2 9" xfId="384"/>
    <cellStyle name="Accent3 10" xfId="385"/>
    <cellStyle name="Accent3 11" xfId="386"/>
    <cellStyle name="Accent3 12" xfId="387"/>
    <cellStyle name="Accent3 2" xfId="388"/>
    <cellStyle name="Accent3 2 2" xfId="389"/>
    <cellStyle name="Accent3 2 3" xfId="390"/>
    <cellStyle name="Accent3 3" xfId="391"/>
    <cellStyle name="Accent3 3 2" xfId="392"/>
    <cellStyle name="Accent3 3 3" xfId="393"/>
    <cellStyle name="Accent3 4" xfId="394"/>
    <cellStyle name="Accent3 4 2" xfId="395"/>
    <cellStyle name="Accent3 4 3" xfId="396"/>
    <cellStyle name="Accent3 5" xfId="397"/>
    <cellStyle name="Accent3 6" xfId="398"/>
    <cellStyle name="Accent3 7" xfId="399"/>
    <cellStyle name="Accent3 8" xfId="400"/>
    <cellStyle name="Accent3 9" xfId="401"/>
    <cellStyle name="Accent4 10" xfId="402"/>
    <cellStyle name="Accent4 11" xfId="403"/>
    <cellStyle name="Accent4 12" xfId="404"/>
    <cellStyle name="Accent4 2" xfId="405"/>
    <cellStyle name="Accent4 2 2" xfId="406"/>
    <cellStyle name="Accent4 2 3" xfId="407"/>
    <cellStyle name="Accent4 3" xfId="408"/>
    <cellStyle name="Accent4 3 2" xfId="409"/>
    <cellStyle name="Accent4 3 3" xfId="410"/>
    <cellStyle name="Accent4 4" xfId="411"/>
    <cellStyle name="Accent4 4 2" xfId="412"/>
    <cellStyle name="Accent4 4 3" xfId="413"/>
    <cellStyle name="Accent4 5" xfId="414"/>
    <cellStyle name="Accent4 6" xfId="415"/>
    <cellStyle name="Accent4 7" xfId="416"/>
    <cellStyle name="Accent4 8" xfId="417"/>
    <cellStyle name="Accent4 9" xfId="418"/>
    <cellStyle name="Accent5 10" xfId="419"/>
    <cellStyle name="Accent5 11" xfId="420"/>
    <cellStyle name="Accent5 12" xfId="421"/>
    <cellStyle name="Accent5 2" xfId="422"/>
    <cellStyle name="Accent5 2 2" xfId="423"/>
    <cellStyle name="Accent5 2 3" xfId="424"/>
    <cellStyle name="Accent5 3" xfId="425"/>
    <cellStyle name="Accent5 3 2" xfId="426"/>
    <cellStyle name="Accent5 3 3" xfId="427"/>
    <cellStyle name="Accent5 4" xfId="428"/>
    <cellStyle name="Accent5 4 2" xfId="429"/>
    <cellStyle name="Accent5 4 3" xfId="430"/>
    <cellStyle name="Accent5 5" xfId="431"/>
    <cellStyle name="Accent5 6" xfId="432"/>
    <cellStyle name="Accent5 7" xfId="433"/>
    <cellStyle name="Accent5 8" xfId="434"/>
    <cellStyle name="Accent5 9" xfId="435"/>
    <cellStyle name="Accent6 10" xfId="436"/>
    <cellStyle name="Accent6 11" xfId="437"/>
    <cellStyle name="Accent6 12" xfId="438"/>
    <cellStyle name="Accent6 2" xfId="439"/>
    <cellStyle name="Accent6 2 2" xfId="440"/>
    <cellStyle name="Accent6 2 3" xfId="441"/>
    <cellStyle name="Accent6 3" xfId="442"/>
    <cellStyle name="Accent6 3 2" xfId="443"/>
    <cellStyle name="Accent6 3 3" xfId="444"/>
    <cellStyle name="Accent6 4" xfId="445"/>
    <cellStyle name="Accent6 4 2" xfId="446"/>
    <cellStyle name="Accent6 4 3" xfId="447"/>
    <cellStyle name="Accent6 5" xfId="448"/>
    <cellStyle name="Accent6 6" xfId="449"/>
    <cellStyle name="Accent6 7" xfId="450"/>
    <cellStyle name="Accent6 8" xfId="451"/>
    <cellStyle name="Accent6 9" xfId="452"/>
    <cellStyle name="Bad 10" xfId="453"/>
    <cellStyle name="Bad 11" xfId="454"/>
    <cellStyle name="Bad 12" xfId="455"/>
    <cellStyle name="Bad 2" xfId="456"/>
    <cellStyle name="Bad 2 2" xfId="457"/>
    <cellStyle name="Bad 2 3" xfId="458"/>
    <cellStyle name="Bad 3" xfId="459"/>
    <cellStyle name="Bad 3 2" xfId="460"/>
    <cellStyle name="Bad 3 3" xfId="461"/>
    <cellStyle name="Bad 4" xfId="462"/>
    <cellStyle name="Bad 4 2" xfId="463"/>
    <cellStyle name="Bad 4 3" xfId="464"/>
    <cellStyle name="Bad 5" xfId="465"/>
    <cellStyle name="Bad 6" xfId="466"/>
    <cellStyle name="Bad 7" xfId="467"/>
    <cellStyle name="Bad 8" xfId="468"/>
    <cellStyle name="Bad 9" xfId="469"/>
    <cellStyle name="Blank [$]" xfId="470"/>
    <cellStyle name="Blank [%]" xfId="471"/>
    <cellStyle name="Blank [,]" xfId="472"/>
    <cellStyle name="Blank [1$]" xfId="473"/>
    <cellStyle name="Blank [1%]" xfId="474"/>
    <cellStyle name="Blank [1,]" xfId="475"/>
    <cellStyle name="Blank [2$]" xfId="476"/>
    <cellStyle name="Blank [2%]" xfId="477"/>
    <cellStyle name="Blank [2,]" xfId="478"/>
    <cellStyle name="Blank [3$]" xfId="479"/>
    <cellStyle name="Blank [3%]" xfId="480"/>
    <cellStyle name="Blank [3,]" xfId="481"/>
    <cellStyle name="Blank [D-M-Y]" xfId="482"/>
    <cellStyle name="Blank [K,]" xfId="483"/>
    <cellStyle name="Blank[,]" xfId="484"/>
    <cellStyle name="Bold/Border" xfId="485"/>
    <cellStyle name="Bullet" xfId="486"/>
    <cellStyle name="Bun" xfId="487"/>
    <cellStyle name="Calcul" xfId="488"/>
    <cellStyle name="Calculation 10" xfId="489"/>
    <cellStyle name="Calculation 11" xfId="490"/>
    <cellStyle name="Calculation 12" xfId="491"/>
    <cellStyle name="Calculation 2" xfId="492"/>
    <cellStyle name="Calculation 2 2" xfId="493"/>
    <cellStyle name="Calculation 2 3" xfId="494"/>
    <cellStyle name="Calculation 3" xfId="495"/>
    <cellStyle name="Calculation 3 2" xfId="496"/>
    <cellStyle name="Calculation 3 3" xfId="497"/>
    <cellStyle name="Calculation 4" xfId="498"/>
    <cellStyle name="Calculation 4 2" xfId="499"/>
    <cellStyle name="Calculation 4 3" xfId="500"/>
    <cellStyle name="Calculation 5" xfId="501"/>
    <cellStyle name="Calculation 6" xfId="502"/>
    <cellStyle name="Calculation 7" xfId="503"/>
    <cellStyle name="Calculation 8" xfId="504"/>
    <cellStyle name="Calculation 9" xfId="505"/>
    <cellStyle name="Celulă legată" xfId="506"/>
    <cellStyle name="Check Cell 10" xfId="507"/>
    <cellStyle name="Check Cell 11" xfId="508"/>
    <cellStyle name="Check Cell 12" xfId="509"/>
    <cellStyle name="Check Cell 2" xfId="510"/>
    <cellStyle name="Check Cell 2 2" xfId="511"/>
    <cellStyle name="Check Cell 2 3" xfId="512"/>
    <cellStyle name="Check Cell 3" xfId="513"/>
    <cellStyle name="Check Cell 3 2" xfId="514"/>
    <cellStyle name="Check Cell 3 3" xfId="515"/>
    <cellStyle name="Check Cell 4" xfId="516"/>
    <cellStyle name="Check Cell 4 2" xfId="517"/>
    <cellStyle name="Check Cell 4 3" xfId="518"/>
    <cellStyle name="Check Cell 5" xfId="519"/>
    <cellStyle name="Check Cell 6" xfId="520"/>
    <cellStyle name="Check Cell 7" xfId="521"/>
    <cellStyle name="Check Cell 8" xfId="522"/>
    <cellStyle name="Check Cell 9" xfId="523"/>
    <cellStyle name="Comma" xfId="1" builtinId="3"/>
    <cellStyle name="Comma  - Style1" xfId="524"/>
    <cellStyle name="Comma  - Style2" xfId="525"/>
    <cellStyle name="Comma  - Style3" xfId="526"/>
    <cellStyle name="Comma  - Style4" xfId="527"/>
    <cellStyle name="Comma  - Style5" xfId="528"/>
    <cellStyle name="Comma  - Style6" xfId="529"/>
    <cellStyle name="Comma  - Style7" xfId="530"/>
    <cellStyle name="Comma  - Style8" xfId="531"/>
    <cellStyle name="Comma [1]" xfId="532"/>
    <cellStyle name="Comma [2]" xfId="533"/>
    <cellStyle name="Comma [3]" xfId="534"/>
    <cellStyle name="Comma 2" xfId="535"/>
    <cellStyle name="Comma 3" xfId="536"/>
    <cellStyle name="Comma 4" xfId="537"/>
    <cellStyle name="Comma 5" xfId="3"/>
    <cellStyle name="Comma 6" xfId="538"/>
    <cellStyle name="Currency [1]" xfId="539"/>
    <cellStyle name="Currency [2]" xfId="540"/>
    <cellStyle name="Currency [3]" xfId="541"/>
    <cellStyle name="Dash" xfId="542"/>
    <cellStyle name="Date" xfId="543"/>
    <cellStyle name="Date [D-M-Y]" xfId="544"/>
    <cellStyle name="Date [M/D/Y]" xfId="545"/>
    <cellStyle name="Date [M/Y]" xfId="546"/>
    <cellStyle name="Date [M-Y]" xfId="547"/>
    <cellStyle name="Date_Evolutie 2003-2007 pt raport 2006" xfId="548"/>
    <cellStyle name="Eronat" xfId="549"/>
    <cellStyle name="Euro" xfId="550"/>
    <cellStyle name="Excel Built-in Normal" xfId="551"/>
    <cellStyle name="Explanatory Text 10" xfId="552"/>
    <cellStyle name="Explanatory Text 11" xfId="553"/>
    <cellStyle name="Explanatory Text 12" xfId="554"/>
    <cellStyle name="Explanatory Text 2" xfId="555"/>
    <cellStyle name="Explanatory Text 2 2" xfId="556"/>
    <cellStyle name="Explanatory Text 2 3" xfId="557"/>
    <cellStyle name="Explanatory Text 3" xfId="558"/>
    <cellStyle name="Explanatory Text 3 2" xfId="559"/>
    <cellStyle name="Explanatory Text 3 3" xfId="560"/>
    <cellStyle name="Explanatory Text 4" xfId="561"/>
    <cellStyle name="Explanatory Text 4 2" xfId="562"/>
    <cellStyle name="Explanatory Text 4 3" xfId="563"/>
    <cellStyle name="Explanatory Text 5" xfId="564"/>
    <cellStyle name="Explanatory Text 6" xfId="565"/>
    <cellStyle name="Explanatory Text 7" xfId="566"/>
    <cellStyle name="Explanatory Text 8" xfId="567"/>
    <cellStyle name="Explanatory Text 9" xfId="568"/>
    <cellStyle name="Fraction" xfId="569"/>
    <cellStyle name="Fraction [8]" xfId="570"/>
    <cellStyle name="Fraction [Bl]" xfId="571"/>
    <cellStyle name="Fraction_Evolutie 2003-2007 pt raport 2006" xfId="572"/>
    <cellStyle name="Good 10" xfId="573"/>
    <cellStyle name="Good 11" xfId="574"/>
    <cellStyle name="Good 12" xfId="575"/>
    <cellStyle name="Good 2" xfId="576"/>
    <cellStyle name="Good 2 2" xfId="577"/>
    <cellStyle name="Good 2 3" xfId="578"/>
    <cellStyle name="Good 3" xfId="579"/>
    <cellStyle name="Good 3 2" xfId="580"/>
    <cellStyle name="Good 3 3" xfId="581"/>
    <cellStyle name="Good 4" xfId="582"/>
    <cellStyle name="Good 4 2" xfId="583"/>
    <cellStyle name="Good 4 3" xfId="584"/>
    <cellStyle name="Good 5" xfId="585"/>
    <cellStyle name="Good 6" xfId="586"/>
    <cellStyle name="Good 7" xfId="587"/>
    <cellStyle name="Good 8" xfId="588"/>
    <cellStyle name="Good 9" xfId="589"/>
    <cellStyle name="Heading 1 10" xfId="590"/>
    <cellStyle name="Heading 1 11" xfId="591"/>
    <cellStyle name="Heading 1 12" xfId="592"/>
    <cellStyle name="Heading 1 2" xfId="593"/>
    <cellStyle name="Heading 1 2 2" xfId="594"/>
    <cellStyle name="Heading 1 2 3" xfId="595"/>
    <cellStyle name="Heading 1 3" xfId="596"/>
    <cellStyle name="Heading 1 3 2" xfId="597"/>
    <cellStyle name="Heading 1 3 3" xfId="598"/>
    <cellStyle name="Heading 1 4" xfId="599"/>
    <cellStyle name="Heading 1 4 2" xfId="600"/>
    <cellStyle name="Heading 1 4 3" xfId="601"/>
    <cellStyle name="Heading 1 5" xfId="602"/>
    <cellStyle name="Heading 1 6" xfId="603"/>
    <cellStyle name="Heading 1 7" xfId="604"/>
    <cellStyle name="Heading 1 8" xfId="605"/>
    <cellStyle name="Heading 1 9" xfId="606"/>
    <cellStyle name="Heading 2 10" xfId="607"/>
    <cellStyle name="Heading 2 11" xfId="608"/>
    <cellStyle name="Heading 2 12" xfId="609"/>
    <cellStyle name="Heading 2 2" xfId="610"/>
    <cellStyle name="Heading 2 2 2" xfId="611"/>
    <cellStyle name="Heading 2 2 3" xfId="612"/>
    <cellStyle name="Heading 2 3" xfId="613"/>
    <cellStyle name="Heading 2 3 2" xfId="614"/>
    <cellStyle name="Heading 2 3 3" xfId="615"/>
    <cellStyle name="Heading 2 4" xfId="616"/>
    <cellStyle name="Heading 2 4 2" xfId="617"/>
    <cellStyle name="Heading 2 4 3" xfId="618"/>
    <cellStyle name="Heading 2 5" xfId="619"/>
    <cellStyle name="Heading 2 6" xfId="620"/>
    <cellStyle name="Heading 2 7" xfId="621"/>
    <cellStyle name="Heading 2 8" xfId="622"/>
    <cellStyle name="Heading 2 9" xfId="623"/>
    <cellStyle name="Heading 3 10" xfId="624"/>
    <cellStyle name="Heading 3 11" xfId="625"/>
    <cellStyle name="Heading 3 12" xfId="626"/>
    <cellStyle name="Heading 3 2" xfId="627"/>
    <cellStyle name="Heading 3 2 2" xfId="628"/>
    <cellStyle name="Heading 3 2 3" xfId="629"/>
    <cellStyle name="Heading 3 3" xfId="630"/>
    <cellStyle name="Heading 3 3 2" xfId="631"/>
    <cellStyle name="Heading 3 3 3" xfId="632"/>
    <cellStyle name="Heading 3 4" xfId="633"/>
    <cellStyle name="Heading 3 4 2" xfId="634"/>
    <cellStyle name="Heading 3 4 3" xfId="635"/>
    <cellStyle name="Heading 3 5" xfId="636"/>
    <cellStyle name="Heading 3 6" xfId="637"/>
    <cellStyle name="Heading 3 7" xfId="638"/>
    <cellStyle name="Heading 3 8" xfId="639"/>
    <cellStyle name="Heading 3 9" xfId="640"/>
    <cellStyle name="Heading 4 10" xfId="641"/>
    <cellStyle name="Heading 4 11" xfId="642"/>
    <cellStyle name="Heading 4 12" xfId="643"/>
    <cellStyle name="Heading 4 2" xfId="644"/>
    <cellStyle name="Heading 4 2 2" xfId="645"/>
    <cellStyle name="Heading 4 2 3" xfId="646"/>
    <cellStyle name="Heading 4 3" xfId="647"/>
    <cellStyle name="Heading 4 3 2" xfId="648"/>
    <cellStyle name="Heading 4 3 3" xfId="649"/>
    <cellStyle name="Heading 4 4" xfId="650"/>
    <cellStyle name="Heading 4 4 2" xfId="651"/>
    <cellStyle name="Heading 4 4 3" xfId="652"/>
    <cellStyle name="Heading 4 5" xfId="653"/>
    <cellStyle name="Heading 4 6" xfId="654"/>
    <cellStyle name="Heading 4 7" xfId="655"/>
    <cellStyle name="Heading 4 8" xfId="656"/>
    <cellStyle name="Heading 4 9" xfId="657"/>
    <cellStyle name="Hidden" xfId="658"/>
    <cellStyle name="Ieșire" xfId="659"/>
    <cellStyle name="Input 10" xfId="660"/>
    <cellStyle name="Input 11" xfId="661"/>
    <cellStyle name="Input 12" xfId="662"/>
    <cellStyle name="Input 2" xfId="663"/>
    <cellStyle name="Input 2 2" xfId="664"/>
    <cellStyle name="Input 2 3" xfId="665"/>
    <cellStyle name="Input 3" xfId="666"/>
    <cellStyle name="Input 3 2" xfId="667"/>
    <cellStyle name="Input 3 3" xfId="668"/>
    <cellStyle name="Input 4" xfId="669"/>
    <cellStyle name="Input 4 2" xfId="670"/>
    <cellStyle name="Input 4 3" xfId="671"/>
    <cellStyle name="Input 5" xfId="672"/>
    <cellStyle name="Input 6" xfId="673"/>
    <cellStyle name="Input 7" xfId="674"/>
    <cellStyle name="Input 8" xfId="675"/>
    <cellStyle name="Input 9" xfId="676"/>
    <cellStyle name="Intrare" xfId="677"/>
    <cellStyle name="Linked Cell 10" xfId="678"/>
    <cellStyle name="Linked Cell 11" xfId="679"/>
    <cellStyle name="Linked Cell 12" xfId="680"/>
    <cellStyle name="Linked Cell 2" xfId="681"/>
    <cellStyle name="Linked Cell 2 2" xfId="682"/>
    <cellStyle name="Linked Cell 2 3" xfId="683"/>
    <cellStyle name="Linked Cell 3" xfId="684"/>
    <cellStyle name="Linked Cell 3 2" xfId="685"/>
    <cellStyle name="Linked Cell 3 3" xfId="686"/>
    <cellStyle name="Linked Cell 4" xfId="687"/>
    <cellStyle name="Linked Cell 4 2" xfId="688"/>
    <cellStyle name="Linked Cell 4 3" xfId="689"/>
    <cellStyle name="Linked Cell 5" xfId="690"/>
    <cellStyle name="Linked Cell 6" xfId="691"/>
    <cellStyle name="Linked Cell 7" xfId="692"/>
    <cellStyle name="Linked Cell 8" xfId="693"/>
    <cellStyle name="Linked Cell 9" xfId="694"/>
    <cellStyle name="Neutral 10" xfId="695"/>
    <cellStyle name="Neutral 11" xfId="696"/>
    <cellStyle name="Neutral 12" xfId="697"/>
    <cellStyle name="Neutral 2" xfId="698"/>
    <cellStyle name="Neutral 2 2" xfId="699"/>
    <cellStyle name="Neutral 2 3" xfId="700"/>
    <cellStyle name="Neutral 3" xfId="701"/>
    <cellStyle name="Neutral 3 2" xfId="702"/>
    <cellStyle name="Neutral 3 3" xfId="703"/>
    <cellStyle name="Neutral 4" xfId="704"/>
    <cellStyle name="Neutral 4 2" xfId="705"/>
    <cellStyle name="Neutral 4 3" xfId="706"/>
    <cellStyle name="Neutral 5" xfId="707"/>
    <cellStyle name="Neutral 6" xfId="708"/>
    <cellStyle name="Neutral 7" xfId="709"/>
    <cellStyle name="Neutral 8" xfId="710"/>
    <cellStyle name="Neutral 9" xfId="711"/>
    <cellStyle name="Neutru" xfId="712"/>
    <cellStyle name="Normal" xfId="0" builtinId="0"/>
    <cellStyle name="Normal - Style1" xfId="713"/>
    <cellStyle name="Normal 10" xfId="714"/>
    <cellStyle name="Normal 11" xfId="715"/>
    <cellStyle name="Normal 12" xfId="716"/>
    <cellStyle name="Normal 13" xfId="717"/>
    <cellStyle name="Normal 14" xfId="718"/>
    <cellStyle name="Normal 15" xfId="719"/>
    <cellStyle name="Normal 16" xfId="720"/>
    <cellStyle name="Normal 17" xfId="2"/>
    <cellStyle name="Normal 2" xfId="721"/>
    <cellStyle name="Normal 2 10" xfId="722"/>
    <cellStyle name="Normal 2 2" xfId="723"/>
    <cellStyle name="Normal 2 3" xfId="724"/>
    <cellStyle name="Normal 2_Estimations TUD - District 6 TRP 06.08.09" xfId="725"/>
    <cellStyle name="Normal 3" xfId="726"/>
    <cellStyle name="Normal 3 2" xfId="727"/>
    <cellStyle name="Normal 4" xfId="728"/>
    <cellStyle name="Normal 4 2" xfId="729"/>
    <cellStyle name="Normal 4 3" xfId="730"/>
    <cellStyle name="Normal 5" xfId="731"/>
    <cellStyle name="Normal 6" xfId="732"/>
    <cellStyle name="Normal 7" xfId="733"/>
    <cellStyle name="Normal 8" xfId="734"/>
    <cellStyle name="Normal 9" xfId="735"/>
    <cellStyle name="Normale 2" xfId="736"/>
    <cellStyle name="Notă" xfId="737"/>
    <cellStyle name="Note 10" xfId="738"/>
    <cellStyle name="Note 11" xfId="739"/>
    <cellStyle name="Note 12" xfId="740"/>
    <cellStyle name="Note 2" xfId="741"/>
    <cellStyle name="Note 3" xfId="742"/>
    <cellStyle name="Note 4" xfId="743"/>
    <cellStyle name="Note 5" xfId="744"/>
    <cellStyle name="Note 6" xfId="745"/>
    <cellStyle name="Note 7" xfId="746"/>
    <cellStyle name="Note 8" xfId="747"/>
    <cellStyle name="Note 9" xfId="748"/>
    <cellStyle name="Output 10" xfId="749"/>
    <cellStyle name="Output 11" xfId="750"/>
    <cellStyle name="Output 12" xfId="751"/>
    <cellStyle name="Output 2" xfId="752"/>
    <cellStyle name="Output 2 2" xfId="753"/>
    <cellStyle name="Output 2 3" xfId="754"/>
    <cellStyle name="Output 3" xfId="755"/>
    <cellStyle name="Output 3 2" xfId="756"/>
    <cellStyle name="Output 3 3" xfId="757"/>
    <cellStyle name="Output 4" xfId="758"/>
    <cellStyle name="Output 4 2" xfId="759"/>
    <cellStyle name="Output 4 3" xfId="760"/>
    <cellStyle name="Output 5" xfId="761"/>
    <cellStyle name="Output 6" xfId="762"/>
    <cellStyle name="Output 7" xfId="763"/>
    <cellStyle name="Output 8" xfId="764"/>
    <cellStyle name="Output 9" xfId="765"/>
    <cellStyle name="Percent [1]" xfId="766"/>
    <cellStyle name="Percent [2]" xfId="767"/>
    <cellStyle name="Percent [3]" xfId="768"/>
    <cellStyle name="Percent 2" xfId="769"/>
    <cellStyle name="Percent 3" xfId="770"/>
    <cellStyle name="Percent 4" xfId="771"/>
    <cellStyle name="Percent 5" xfId="772"/>
    <cellStyle name="Percent 6" xfId="4"/>
    <cellStyle name="Text [Bullet]" xfId="773"/>
    <cellStyle name="Text [Dash]" xfId="774"/>
    <cellStyle name="Text [Em-Dash]" xfId="775"/>
    <cellStyle name="Text avertisment" xfId="776"/>
    <cellStyle name="Text explicativ" xfId="777"/>
    <cellStyle name="Times" xfId="778"/>
    <cellStyle name="Times [1]" xfId="779"/>
    <cellStyle name="Times [2]" xfId="780"/>
    <cellStyle name="Times_Evolutie 2003-2007 pt raport 2006" xfId="781"/>
    <cellStyle name="Title 10" xfId="782"/>
    <cellStyle name="Title 11" xfId="783"/>
    <cellStyle name="Title 12" xfId="784"/>
    <cellStyle name="Title 2" xfId="785"/>
    <cellStyle name="Title 2 2" xfId="786"/>
    <cellStyle name="Title 2 3" xfId="787"/>
    <cellStyle name="Title 3" xfId="788"/>
    <cellStyle name="Title 3 2" xfId="789"/>
    <cellStyle name="Title 3 3" xfId="790"/>
    <cellStyle name="Title 4" xfId="791"/>
    <cellStyle name="Title 4 2" xfId="792"/>
    <cellStyle name="Title 4 3" xfId="793"/>
    <cellStyle name="Title 5" xfId="794"/>
    <cellStyle name="Title 6" xfId="795"/>
    <cellStyle name="Title 7" xfId="796"/>
    <cellStyle name="Title 8" xfId="797"/>
    <cellStyle name="Title 9" xfId="798"/>
    <cellStyle name="Titlu" xfId="799"/>
    <cellStyle name="Titlu 1" xfId="800"/>
    <cellStyle name="Titlu 2" xfId="801"/>
    <cellStyle name="Titlu 3" xfId="802"/>
    <cellStyle name="Titlu 4" xfId="803"/>
    <cellStyle name="Total 10" xfId="804"/>
    <cellStyle name="Total 11" xfId="805"/>
    <cellStyle name="Total 12" xfId="806"/>
    <cellStyle name="Total 2" xfId="807"/>
    <cellStyle name="Total 2 2" xfId="808"/>
    <cellStyle name="Total 2 3" xfId="809"/>
    <cellStyle name="Total 3" xfId="810"/>
    <cellStyle name="Total 3 2" xfId="811"/>
    <cellStyle name="Total 3 3" xfId="812"/>
    <cellStyle name="Total 4" xfId="813"/>
    <cellStyle name="Total 4 2" xfId="814"/>
    <cellStyle name="Total 4 3" xfId="815"/>
    <cellStyle name="Total 5" xfId="816"/>
    <cellStyle name="Total 6" xfId="817"/>
    <cellStyle name="Total 7" xfId="818"/>
    <cellStyle name="Total 8" xfId="819"/>
    <cellStyle name="Total 9" xfId="820"/>
    <cellStyle name="Valoare" xfId="821"/>
    <cellStyle name="Valuta 2" xfId="822"/>
    <cellStyle name="Verificare celulă" xfId="823"/>
    <cellStyle name="Virgulă_BUGET 2004 PE TRIMESTRE" xfId="824"/>
    <cellStyle name="Warning Text 10" xfId="825"/>
    <cellStyle name="Warning Text 11" xfId="826"/>
    <cellStyle name="Warning Text 12" xfId="827"/>
    <cellStyle name="Warning Text 2" xfId="828"/>
    <cellStyle name="Warning Text 2 2" xfId="829"/>
    <cellStyle name="Warning Text 2 3" xfId="830"/>
    <cellStyle name="Warning Text 3" xfId="831"/>
    <cellStyle name="Warning Text 3 2" xfId="832"/>
    <cellStyle name="Warning Text 3 3" xfId="833"/>
    <cellStyle name="Warning Text 4" xfId="834"/>
    <cellStyle name="Warning Text 4 2" xfId="835"/>
    <cellStyle name="Warning Text 4 3" xfId="836"/>
    <cellStyle name="Warning Text 5" xfId="837"/>
    <cellStyle name="Warning Text 6" xfId="838"/>
    <cellStyle name="Warning Text 7" xfId="839"/>
    <cellStyle name="Warning Text 8" xfId="840"/>
    <cellStyle name="Warning Text 9" xfId="841"/>
    <cellStyle name="ハイパーリンク" xfId="842"/>
    <cellStyle name="표준_Korean Portfolio II" xfId="843"/>
    <cellStyle name="桁?切り_SB" xfId="844"/>
    <cellStyle name="桁区切り_SB" xfId="845"/>
    <cellStyle name="標準_A" xfId="846"/>
    <cellStyle name="表旨巧・・ハイパーリンク" xfId="847"/>
    <cellStyle name="表示済みのハイパーリンク" xfId="8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bookworld\publicfull\modeling\Bacau-primaria\Bacau%20finalizate\Prezentari%20municipalitati\desktop%20vechi\municipalitati\Tg.Mures\Credit%20analysis%20model%20TgMures%203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TEMP/TEMP/TEMP/Asset%20Tracking%20Europ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ndreea.anton/Local%20Settings/Temporary%20Internet%20Files/OLKB9/Petrocart_Bk%20ca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Swaps%20Marketing/Ted%20Mermel/MTM%20stuff/MSREF/F4%20MSREF%20KRW%201_31_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hai%20Tudorancea\AppData\Local\Microsoft\Windows\Temporary%20Internet%20Files\OLK7CD\Piatra%20Neamt%20modelare%20finalizata\Piatra%20Neamt%20rapoarte%20finalizate%20FINAL\PiatraNeamt%20-%202006%20raport%20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ana\InvestitiiPS1\2009\R6_18august\Diana\InvestitiiPS1\2005\Rectificare_09dec05\BugetLocal_R9_22dec05\2002\Rectificare5_decVirare2\Autofinantare_nov\A_ANEXA3_no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banking/Tadavarthy/New/Domestic_New/Inputs(Intl&amp;Dom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rk%20birnbaum\Desktop\BaiaMareenglexe\Romanian%20Financial%20Analysis%20Mode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Swaps%20Marketing/Ted%20Mermel/MTM%20stuff/MSREF/F4%20MSREF%20JPY%201_31_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DOCUME~1/munday/LOCALS~1/Temp/final%2012-31-02%20fund%20iv%20internatio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 6_Condensed Budget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UP _ Fund II"/>
      <sheetName val="Instructions"/>
      <sheetName val="KEY"/>
      <sheetName val="Summary - By Fund"/>
      <sheetName val="Summary - By Type"/>
      <sheetName val="Summary - By Country"/>
      <sheetName val="ROLLUP - Fund I"/>
      <sheetName val="ROLLUP - Fund II"/>
      <sheetName val="ROLLUP-Fund III"/>
      <sheetName val="ROLLUP - Fund IV"/>
      <sheetName val="Chart III"/>
      <sheetName val="Appold"/>
      <sheetName val="CV Solaia"/>
      <sheetName val="CV Cometa"/>
      <sheetName val="Carosib"/>
      <sheetName val="CV Iron-Fonspa"/>
      <sheetName val="Barbaresco"/>
      <sheetName val="MSC Hold "/>
      <sheetName val="ImmoUno"/>
      <sheetName val="Immobil Due"/>
      <sheetName val="MSMC Tre"/>
      <sheetName val="Parnasi"/>
      <sheetName val="RCS"/>
      <sheetName val="Birmann"/>
      <sheetName val="Ausone"/>
      <sheetName val="St Denis"/>
      <sheetName val="Vincennes#2"/>
      <sheetName val="Petrus"/>
      <sheetName val="MSCG"/>
      <sheetName val="Bercy Expo"/>
      <sheetName val="Wellington"/>
      <sheetName val="Punch Taverns"/>
      <sheetName val="ImmoScout"/>
      <sheetName val="MetroNexus"/>
      <sheetName val="Recoletos"/>
      <sheetName val="Ortega"/>
      <sheetName val="Fleming"/>
      <sheetName val="GEMS"/>
      <sheetName val="Semapa"/>
      <sheetName val="Domovial"/>
      <sheetName val="Montparnasse"/>
      <sheetName val="Alban Gate UK"/>
      <sheetName val="India Docks UK"/>
      <sheetName val="Capitole"/>
      <sheetName val="Wigmore"/>
      <sheetName val="Chart -Acqu-dispo Europe"/>
      <sheetName val="Millennium"/>
      <sheetName val="Margaux"/>
      <sheetName val="Berkeley"/>
      <sheetName val="Corton"/>
      <sheetName val="MSMC-Luce"/>
      <sheetName val="Banca di Roma"/>
      <sheetName val="RAS Portfolio"/>
      <sheetName val="Do Not Print ROLLUP  Fund I LC"/>
      <sheetName val="Do Not Print ROLLUP  Fund II LC"/>
      <sheetName val="Do Not Print ROLLUP Fund III LC"/>
      <sheetName val="Do Not Print ROLLUP  Fund IV 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ucturi"/>
      <sheetName val="Esalonare"/>
      <sheetName val="Credite TML"/>
      <sheetName val="CPP_Bk case"/>
      <sheetName val="CF Bank case"/>
      <sheetName val="Cr 4,4"/>
      <sheetName val="Cr 3"/>
      <sheetName val="CPP client refacut"/>
      <sheetName val="CF client"/>
      <sheetName val="Date I"/>
      <sheetName val="intern_export"/>
      <sheetName val="cont client"/>
      <sheetName val="Productie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0">
          <cell r="B20">
            <v>4.2484998151754905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folio"/>
      <sheetName val="Sheet1"/>
      <sheetName val="Vol Sheet"/>
      <sheetName val="Spot Chart"/>
      <sheetName val="Chart1"/>
      <sheetName val="Time Chart"/>
      <sheetName val="Chart2"/>
      <sheetName val="Spot Vol Chart"/>
      <sheetName val="Chart3"/>
      <sheetName val="RR Chart"/>
      <sheetName val="Flexi Chart"/>
      <sheetName val="VegaBucket Chart"/>
      <sheetName val="Spot &amp; Constants"/>
      <sheetName val="Dialog1"/>
      <sheetName val="Dialog2"/>
      <sheetName val="WizSheet"/>
      <sheetName val="OptWiz1"/>
      <sheetName val="OW1Mod"/>
      <sheetName val="OptWiz2"/>
      <sheetName val="OW2Mod"/>
      <sheetName val="OptWiz3"/>
      <sheetName val="OW3Mod"/>
      <sheetName val="OptWiz4"/>
      <sheetName val="OW4Mod"/>
      <sheetName val="Solve"/>
      <sheetName val="Trader Vols"/>
      <sheetName val="MainScript"/>
      <sheetName val="VolModule"/>
      <sheetName val="DlgScript"/>
      <sheetName val="VegaMatch"/>
      <sheetName val="Module1"/>
      <sheetName val="Module2"/>
      <sheetName val="LogContract"/>
    </sheetNames>
    <sheetDataSet>
      <sheetData sheetId="0">
        <row r="15">
          <cell r="F15">
            <v>1314.4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uprins"/>
      <sheetName val="Consiliul Local"/>
      <sheetName val="Economico-Administrativ"/>
      <sheetName val="Graph V_C"/>
      <sheetName val="Evolutie venituri"/>
      <sheetName val="Venituri detalii"/>
      <sheetName val="Evolutie cheltuieli"/>
      <sheetName val="Cheltuieli detalii"/>
      <sheetName val="Balanta V_C"/>
      <sheetName val="Ratio"/>
      <sheetName val="Serviciul Datoriei"/>
      <sheetName val="Glosar de termeni"/>
      <sheetName val="Disclaimer"/>
      <sheetName val="Evolutie V_C 2003_2007 "/>
      <sheetName val="Rezum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_AUTO"/>
      <sheetName val="ps1"/>
      <sheetName val="adp"/>
      <sheetName val="ExtraScoli"/>
      <sheetName val="invatamant"/>
    </sheetNames>
    <sheetDataSet>
      <sheetData sheetId="0" refreshError="1"/>
      <sheetData sheetId="1" refreshError="1"/>
      <sheetData sheetId="2" refreshError="1"/>
      <sheetData sheetId="3">
        <row r="150">
          <cell r="B150" t="str">
            <v>NUCLEUL "SFANTUL SAVA"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Print Macros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Sheet 2"/>
      <sheetName val="Sheet 3"/>
      <sheetName val="Sheet 4"/>
      <sheetName val="Sheet 5"/>
      <sheetName val="Date"/>
      <sheetName val="&quot;Cash Flow&quot;"/>
      <sheetName val="Bilant"/>
      <sheetName val="PIC"/>
      <sheetName val="Previziuni"/>
      <sheetName val="Ipoteze"/>
      <sheetName val="Tendinte"/>
      <sheetName val="Definitii"/>
      <sheetName val="_Cash Flow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folio"/>
      <sheetName val="MTM"/>
      <sheetName val="Vol Sheet"/>
      <sheetName val="Spot Chart"/>
      <sheetName val="Chart1"/>
      <sheetName val="Time Chart"/>
      <sheetName val="Chart2"/>
      <sheetName val="Spot Vol Chart"/>
      <sheetName val="Chart3"/>
      <sheetName val="RR Chart"/>
      <sheetName val="Flexi Chart"/>
      <sheetName val="VegaBucket Chart"/>
      <sheetName val="Spot &amp; Constants"/>
      <sheetName val="Dialog1"/>
      <sheetName val="Dialog2"/>
      <sheetName val="WizSheet"/>
      <sheetName val="OptWiz1"/>
      <sheetName val="OW1Mod"/>
      <sheetName val="OptWiz2"/>
      <sheetName val="OW2Mod"/>
      <sheetName val="OptWiz3"/>
      <sheetName val="OW3Mod"/>
      <sheetName val="OptWiz4"/>
      <sheetName val="OW4Mod"/>
      <sheetName val="Solve"/>
      <sheetName val="Trader Vols"/>
      <sheetName val="MainScript"/>
      <sheetName val="VolModule"/>
      <sheetName val="DlgScript"/>
      <sheetName val="VegaMatch"/>
      <sheetName val="Module1"/>
      <sheetName val="Module2"/>
      <sheetName val="LogContract"/>
    </sheetNames>
    <sheetDataSet>
      <sheetData sheetId="0">
        <row r="15">
          <cell r="F15">
            <v>133.78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IV Summary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tabSelected="1" topLeftCell="B88" workbookViewId="0">
      <selection activeCell="H107" sqref="H107"/>
    </sheetView>
  </sheetViews>
  <sheetFormatPr defaultRowHeight="15"/>
  <cols>
    <col min="1" max="1" width="0" style="1" hidden="1" customWidth="1"/>
    <col min="2" max="2" width="10.28515625" style="1" bestFit="1" customWidth="1"/>
    <col min="3" max="3" width="13.42578125" style="1" bestFit="1" customWidth="1"/>
    <col min="4" max="4" width="13.5703125" style="1" bestFit="1" customWidth="1"/>
    <col min="5" max="5" width="14.5703125" style="1" bestFit="1" customWidth="1"/>
    <col min="6" max="6" width="11.7109375" style="1" bestFit="1" customWidth="1"/>
    <col min="7" max="7" width="11.5703125" style="1" customWidth="1"/>
    <col min="8" max="8" width="13.5703125" style="1" bestFit="1" customWidth="1"/>
    <col min="9" max="9" width="13.28515625" style="1" bestFit="1" customWidth="1"/>
    <col min="10" max="10" width="11.5703125" style="1" bestFit="1" customWidth="1"/>
    <col min="11" max="11" width="11.7109375" style="1" bestFit="1" customWidth="1"/>
    <col min="12" max="18" width="11.5703125" style="1" bestFit="1" customWidth="1"/>
    <col min="19" max="19" width="11.7109375" style="1" bestFit="1" customWidth="1"/>
    <col min="20" max="16384" width="9.140625" style="1"/>
  </cols>
  <sheetData>
    <row r="1" spans="1:22" s="3" customFormat="1" ht="18.75">
      <c r="B1" s="2"/>
      <c r="C1" s="27" t="s">
        <v>11</v>
      </c>
      <c r="D1" s="27"/>
      <c r="E1" s="27"/>
      <c r="F1" s="27"/>
      <c r="G1" s="2"/>
      <c r="H1" s="2"/>
    </row>
    <row r="2" spans="1:22" s="3" customFormat="1">
      <c r="B2" s="28"/>
      <c r="C2" s="28"/>
      <c r="D2" s="28"/>
      <c r="E2" s="28"/>
      <c r="F2" s="28"/>
      <c r="G2" s="28"/>
      <c r="H2" s="28"/>
    </row>
    <row r="3" spans="1:22" s="3" customFormat="1">
      <c r="B3" s="26" t="s">
        <v>0</v>
      </c>
      <c r="D3" s="4">
        <v>3000000</v>
      </c>
    </row>
    <row r="4" spans="1:22" s="3" customFormat="1">
      <c r="B4" s="3" t="s">
        <v>1</v>
      </c>
      <c r="D4" s="5">
        <f>D6+D5</f>
        <v>3.2800000000000003E-2</v>
      </c>
    </row>
    <row r="5" spans="1:22" s="3" customFormat="1">
      <c r="B5" s="3" t="s">
        <v>2</v>
      </c>
      <c r="D5" s="6">
        <v>0</v>
      </c>
      <c r="K5" s="4"/>
      <c r="L5" s="4"/>
      <c r="M5" s="4"/>
      <c r="N5" s="4"/>
      <c r="O5" s="4"/>
      <c r="P5" s="4"/>
      <c r="Q5" s="4"/>
      <c r="R5" s="4"/>
      <c r="S5" s="4"/>
      <c r="V5" s="3">
        <f>SUM(K5:U5)</f>
        <v>0</v>
      </c>
    </row>
    <row r="6" spans="1:22" s="3" customFormat="1">
      <c r="B6" s="3" t="s">
        <v>3</v>
      </c>
      <c r="D6" s="6">
        <v>3.2800000000000003E-2</v>
      </c>
      <c r="K6" s="4"/>
      <c r="L6" s="4"/>
      <c r="M6" s="4"/>
      <c r="N6" s="4"/>
      <c r="O6" s="4"/>
      <c r="P6" s="4"/>
      <c r="Q6" s="4"/>
      <c r="R6" s="4"/>
      <c r="S6" s="4"/>
      <c r="V6" s="3">
        <f>SUM(K6:U6)</f>
        <v>0</v>
      </c>
    </row>
    <row r="7" spans="1:22" s="3" customFormat="1">
      <c r="B7" s="3" t="s">
        <v>4</v>
      </c>
      <c r="C7" s="6"/>
      <c r="D7" s="7">
        <v>0</v>
      </c>
      <c r="K7" s="4"/>
      <c r="L7" s="4"/>
      <c r="M7" s="4"/>
      <c r="N7" s="4"/>
      <c r="O7" s="4"/>
      <c r="P7" s="4"/>
      <c r="Q7" s="4"/>
      <c r="R7" s="4"/>
      <c r="S7" s="4"/>
    </row>
    <row r="8" spans="1:22" s="3" customFormat="1">
      <c r="C8" s="6"/>
      <c r="K8" s="4"/>
      <c r="L8" s="4"/>
      <c r="M8" s="4"/>
      <c r="N8" s="4"/>
      <c r="O8" s="4"/>
      <c r="P8" s="4"/>
      <c r="Q8" s="4"/>
      <c r="R8" s="4"/>
      <c r="S8" s="4"/>
    </row>
    <row r="9" spans="1:22" s="3" customFormat="1" ht="30">
      <c r="B9" s="8" t="s">
        <v>5</v>
      </c>
      <c r="C9" s="9" t="s">
        <v>6</v>
      </c>
      <c r="D9" s="8" t="s">
        <v>7</v>
      </c>
      <c r="E9" s="8" t="s">
        <v>8</v>
      </c>
      <c r="F9" s="8" t="s">
        <v>1</v>
      </c>
      <c r="G9" s="8" t="s">
        <v>4</v>
      </c>
      <c r="H9" s="8" t="s">
        <v>9</v>
      </c>
      <c r="K9" s="7"/>
      <c r="L9" s="7"/>
      <c r="M9" s="7"/>
      <c r="N9" s="7"/>
      <c r="O9" s="7"/>
      <c r="P9" s="7"/>
      <c r="Q9" s="7"/>
      <c r="R9" s="7"/>
      <c r="S9" s="7"/>
    </row>
    <row r="10" spans="1:22" s="3" customFormat="1" hidden="1">
      <c r="B10" s="10">
        <v>43556</v>
      </c>
      <c r="C10" s="11"/>
      <c r="D10" s="11"/>
      <c r="E10" s="11"/>
      <c r="F10" s="11"/>
      <c r="G10" s="11"/>
      <c r="H10" s="11"/>
    </row>
    <row r="11" spans="1:22" s="3" customFormat="1" hidden="1">
      <c r="B11" s="10">
        <v>43585</v>
      </c>
      <c r="C11" s="12">
        <v>0</v>
      </c>
      <c r="D11" s="13">
        <f>C11</f>
        <v>0</v>
      </c>
      <c r="E11" s="11"/>
      <c r="F11" s="11"/>
      <c r="G11" s="11"/>
      <c r="H11" s="11"/>
    </row>
    <row r="12" spans="1:22" s="3" customFormat="1" hidden="1">
      <c r="B12" s="10">
        <f>EOMONTH(B11,1)</f>
        <v>43616</v>
      </c>
      <c r="C12" s="12"/>
      <c r="D12" s="13">
        <f>D11+C12</f>
        <v>0</v>
      </c>
      <c r="E12" s="11"/>
      <c r="F12" s="12">
        <f>D12*(B12-B11)*$D$4/360</f>
        <v>0</v>
      </c>
      <c r="G12" s="12"/>
      <c r="H12" s="11"/>
    </row>
    <row r="13" spans="1:22" s="3" customFormat="1" hidden="1">
      <c r="A13" s="3">
        <v>0</v>
      </c>
      <c r="B13" s="10">
        <f t="shared" ref="B13:B76" si="0">EOMONTH(B12,1)</f>
        <v>43646</v>
      </c>
      <c r="C13" s="12">
        <v>0</v>
      </c>
      <c r="D13" s="13">
        <f t="shared" ref="D13:D17" si="1">D12+C13</f>
        <v>0</v>
      </c>
      <c r="E13" s="11"/>
      <c r="F13" s="12">
        <f>D13*(B13-B12)*$D$4/360</f>
        <v>0</v>
      </c>
      <c r="G13" s="12"/>
      <c r="H13" s="11"/>
    </row>
    <row r="14" spans="1:22" s="3" customFormat="1">
      <c r="B14" s="14">
        <v>1</v>
      </c>
      <c r="C14" s="15">
        <v>2</v>
      </c>
      <c r="D14" s="14">
        <v>3</v>
      </c>
      <c r="E14" s="14">
        <v>4</v>
      </c>
      <c r="F14" s="15">
        <v>5</v>
      </c>
      <c r="G14" s="15">
        <v>6</v>
      </c>
      <c r="H14" s="16" t="s">
        <v>10</v>
      </c>
    </row>
    <row r="15" spans="1:22" s="3" customFormat="1">
      <c r="A15" s="3">
        <v>1</v>
      </c>
      <c r="B15" s="17">
        <f>EOMONTH(B13,1)</f>
        <v>43677</v>
      </c>
      <c r="C15" s="18">
        <v>0</v>
      </c>
      <c r="D15" s="19">
        <f>D13+C15</f>
        <v>0</v>
      </c>
      <c r="E15" s="20"/>
      <c r="F15" s="18">
        <f>D15*(B15-B13)*$D$4/360</f>
        <v>0</v>
      </c>
      <c r="G15" s="18"/>
      <c r="H15" s="19">
        <f>E15+F15+G15</f>
        <v>0</v>
      </c>
    </row>
    <row r="16" spans="1:22" s="3" customFormat="1">
      <c r="A16" s="3">
        <f t="shared" ref="A16:A78" si="2">A15+1</f>
        <v>2</v>
      </c>
      <c r="B16" s="17">
        <f t="shared" si="0"/>
        <v>43708</v>
      </c>
      <c r="C16" s="18">
        <v>1500000</v>
      </c>
      <c r="D16" s="19">
        <f>D15+C16</f>
        <v>1500000</v>
      </c>
      <c r="E16" s="20"/>
      <c r="F16" s="18">
        <f t="shared" ref="F16:F47" si="3">D16*(B16-B15)*$D$4/360</f>
        <v>4236.666666666667</v>
      </c>
      <c r="G16" s="18">
        <f>D7</f>
        <v>0</v>
      </c>
      <c r="H16" s="21">
        <f t="shared" ref="H16:H79" si="4">E16+F16+G16</f>
        <v>4236.666666666667</v>
      </c>
    </row>
    <row r="17" spans="1:10" s="3" customFormat="1">
      <c r="A17" s="3">
        <f t="shared" si="2"/>
        <v>3</v>
      </c>
      <c r="B17" s="17">
        <f t="shared" si="0"/>
        <v>43738</v>
      </c>
      <c r="C17" s="18">
        <v>0</v>
      </c>
      <c r="D17" s="19">
        <f t="shared" si="1"/>
        <v>1500000</v>
      </c>
      <c r="E17" s="20"/>
      <c r="F17" s="18">
        <f t="shared" si="3"/>
        <v>4100.0000000000009</v>
      </c>
      <c r="G17" s="18"/>
      <c r="H17" s="21">
        <f t="shared" si="4"/>
        <v>4100.0000000000009</v>
      </c>
    </row>
    <row r="18" spans="1:10" s="3" customFormat="1">
      <c r="A18" s="3">
        <f t="shared" si="2"/>
        <v>4</v>
      </c>
      <c r="B18" s="17">
        <f t="shared" si="0"/>
        <v>43769</v>
      </c>
      <c r="C18" s="18">
        <v>1500000</v>
      </c>
      <c r="D18" s="19">
        <f>D17+C18</f>
        <v>3000000</v>
      </c>
      <c r="E18" s="20"/>
      <c r="F18" s="18">
        <f t="shared" si="3"/>
        <v>8473.3333333333339</v>
      </c>
      <c r="G18" s="18"/>
      <c r="H18" s="21">
        <f t="shared" si="4"/>
        <v>8473.3333333333339</v>
      </c>
    </row>
    <row r="19" spans="1:10" s="3" customFormat="1">
      <c r="A19" s="3">
        <f t="shared" si="2"/>
        <v>5</v>
      </c>
      <c r="B19" s="17">
        <f t="shared" si="0"/>
        <v>43799</v>
      </c>
      <c r="C19" s="20"/>
      <c r="D19" s="19">
        <f t="shared" ref="D19:D23" si="5">D18</f>
        <v>3000000</v>
      </c>
      <c r="E19" s="20"/>
      <c r="F19" s="18">
        <f t="shared" si="3"/>
        <v>8200.0000000000018</v>
      </c>
      <c r="G19" s="18"/>
      <c r="H19" s="21">
        <f t="shared" si="4"/>
        <v>8200.0000000000018</v>
      </c>
    </row>
    <row r="20" spans="1:10" s="3" customFormat="1">
      <c r="A20" s="3">
        <f t="shared" si="2"/>
        <v>6</v>
      </c>
      <c r="B20" s="17">
        <f t="shared" si="0"/>
        <v>43830</v>
      </c>
      <c r="C20" s="20"/>
      <c r="D20" s="19">
        <f t="shared" si="5"/>
        <v>3000000</v>
      </c>
      <c r="E20" s="20"/>
      <c r="F20" s="18">
        <f t="shared" si="3"/>
        <v>8473.3333333333339</v>
      </c>
      <c r="G20" s="18"/>
      <c r="H20" s="21">
        <f t="shared" si="4"/>
        <v>8473.3333333333339</v>
      </c>
      <c r="J20" s="7"/>
    </row>
    <row r="21" spans="1:10" s="3" customFormat="1">
      <c r="A21" s="3">
        <f t="shared" si="2"/>
        <v>7</v>
      </c>
      <c r="B21" s="17">
        <f t="shared" si="0"/>
        <v>43861</v>
      </c>
      <c r="C21" s="20"/>
      <c r="D21" s="19">
        <f t="shared" si="5"/>
        <v>3000000</v>
      </c>
      <c r="E21" s="20"/>
      <c r="F21" s="18">
        <f t="shared" si="3"/>
        <v>8473.3333333333339</v>
      </c>
      <c r="G21" s="18"/>
      <c r="H21" s="21">
        <f t="shared" si="4"/>
        <v>8473.3333333333339</v>
      </c>
    </row>
    <row r="22" spans="1:10" s="3" customFormat="1">
      <c r="A22" s="3">
        <f t="shared" si="2"/>
        <v>8</v>
      </c>
      <c r="B22" s="17">
        <f t="shared" si="0"/>
        <v>43890</v>
      </c>
      <c r="C22" s="20"/>
      <c r="D22" s="19">
        <f t="shared" si="5"/>
        <v>3000000</v>
      </c>
      <c r="E22" s="20"/>
      <c r="F22" s="18">
        <f t="shared" si="3"/>
        <v>7926.6666666666679</v>
      </c>
      <c r="G22" s="18"/>
      <c r="H22" s="21">
        <f t="shared" si="4"/>
        <v>7926.6666666666679</v>
      </c>
    </row>
    <row r="23" spans="1:10" s="3" customFormat="1">
      <c r="A23" s="3">
        <f t="shared" si="2"/>
        <v>9</v>
      </c>
      <c r="B23" s="17">
        <f t="shared" si="0"/>
        <v>43921</v>
      </c>
      <c r="C23" s="20"/>
      <c r="D23" s="19">
        <f t="shared" si="5"/>
        <v>3000000</v>
      </c>
      <c r="E23" s="20"/>
      <c r="F23" s="18">
        <f t="shared" si="3"/>
        <v>8473.3333333333339</v>
      </c>
      <c r="G23" s="18"/>
      <c r="H23" s="21">
        <f t="shared" si="4"/>
        <v>8473.3333333333339</v>
      </c>
    </row>
    <row r="24" spans="1:10" s="3" customFormat="1">
      <c r="A24" s="3">
        <f t="shared" si="2"/>
        <v>10</v>
      </c>
      <c r="B24" s="17">
        <f t="shared" si="0"/>
        <v>43951</v>
      </c>
      <c r="C24" s="20"/>
      <c r="D24" s="19">
        <f>D23</f>
        <v>3000000</v>
      </c>
      <c r="E24" s="18"/>
      <c r="F24" s="18">
        <f t="shared" si="3"/>
        <v>8200.0000000000018</v>
      </c>
      <c r="G24" s="18"/>
      <c r="H24" s="21">
        <f t="shared" si="4"/>
        <v>8200.0000000000018</v>
      </c>
    </row>
    <row r="25" spans="1:10" s="3" customFormat="1">
      <c r="A25" s="3">
        <f t="shared" si="2"/>
        <v>11</v>
      </c>
      <c r="B25" s="17">
        <f t="shared" si="0"/>
        <v>43982</v>
      </c>
      <c r="C25" s="20"/>
      <c r="D25" s="18">
        <f>D24-E24</f>
        <v>3000000</v>
      </c>
      <c r="E25" s="18">
        <f>E24</f>
        <v>0</v>
      </c>
      <c r="F25" s="18">
        <f t="shared" si="3"/>
        <v>8473.3333333333339</v>
      </c>
      <c r="G25" s="18"/>
      <c r="H25" s="21">
        <f t="shared" si="4"/>
        <v>8473.3333333333339</v>
      </c>
    </row>
    <row r="26" spans="1:10" s="3" customFormat="1">
      <c r="A26" s="3">
        <f t="shared" si="2"/>
        <v>12</v>
      </c>
      <c r="B26" s="17">
        <f t="shared" si="0"/>
        <v>44012</v>
      </c>
      <c r="C26" s="20"/>
      <c r="D26" s="18">
        <f t="shared" ref="D26:D89" si="6">D25-E25</f>
        <v>3000000</v>
      </c>
      <c r="E26" s="18">
        <v>0</v>
      </c>
      <c r="F26" s="18">
        <f t="shared" si="3"/>
        <v>8200.0000000000018</v>
      </c>
      <c r="G26" s="18"/>
      <c r="H26" s="21">
        <f t="shared" si="4"/>
        <v>8200.0000000000018</v>
      </c>
    </row>
    <row r="27" spans="1:10" s="3" customFormat="1">
      <c r="A27" s="3">
        <f t="shared" si="2"/>
        <v>13</v>
      </c>
      <c r="B27" s="17">
        <f t="shared" si="0"/>
        <v>44043</v>
      </c>
      <c r="C27" s="20"/>
      <c r="D27" s="18">
        <f t="shared" si="6"/>
        <v>3000000</v>
      </c>
      <c r="E27" s="18">
        <f>D3/12/7</f>
        <v>35714.285714285717</v>
      </c>
      <c r="F27" s="18">
        <f t="shared" si="3"/>
        <v>8473.3333333333339</v>
      </c>
      <c r="G27" s="18"/>
      <c r="H27" s="21">
        <f t="shared" si="4"/>
        <v>44187.619047619053</v>
      </c>
    </row>
    <row r="28" spans="1:10" s="3" customFormat="1">
      <c r="A28" s="3">
        <f t="shared" si="2"/>
        <v>14</v>
      </c>
      <c r="B28" s="17">
        <f t="shared" si="0"/>
        <v>44074</v>
      </c>
      <c r="C28" s="20"/>
      <c r="D28" s="18">
        <f t="shared" si="6"/>
        <v>2964285.7142857141</v>
      </c>
      <c r="E28" s="18">
        <f t="shared" ref="E28:E91" si="7">E27</f>
        <v>35714.285714285717</v>
      </c>
      <c r="F28" s="18">
        <f t="shared" si="3"/>
        <v>8372.4603174603162</v>
      </c>
      <c r="G28" s="18"/>
      <c r="H28" s="21">
        <f t="shared" si="4"/>
        <v>44086.746031746035</v>
      </c>
    </row>
    <row r="29" spans="1:10" s="3" customFormat="1">
      <c r="A29" s="3">
        <f t="shared" si="2"/>
        <v>15</v>
      </c>
      <c r="B29" s="17">
        <f t="shared" si="0"/>
        <v>44104</v>
      </c>
      <c r="C29" s="20"/>
      <c r="D29" s="18">
        <f t="shared" si="6"/>
        <v>2928571.4285714282</v>
      </c>
      <c r="E29" s="18">
        <f t="shared" si="7"/>
        <v>35714.285714285717</v>
      </c>
      <c r="F29" s="18">
        <f t="shared" si="3"/>
        <v>8004.7619047619055</v>
      </c>
      <c r="G29" s="18"/>
      <c r="H29" s="21">
        <f t="shared" si="4"/>
        <v>43719.047619047626</v>
      </c>
    </row>
    <row r="30" spans="1:10" s="3" customFormat="1">
      <c r="A30" s="3">
        <f t="shared" si="2"/>
        <v>16</v>
      </c>
      <c r="B30" s="17">
        <f t="shared" si="0"/>
        <v>44135</v>
      </c>
      <c r="C30" s="20"/>
      <c r="D30" s="18">
        <f t="shared" si="6"/>
        <v>2892857.1428571423</v>
      </c>
      <c r="E30" s="18">
        <f t="shared" si="7"/>
        <v>35714.285714285717</v>
      </c>
      <c r="F30" s="18">
        <f t="shared" si="3"/>
        <v>8170.7142857142844</v>
      </c>
      <c r="G30" s="18"/>
      <c r="H30" s="21">
        <f t="shared" si="4"/>
        <v>43885</v>
      </c>
    </row>
    <row r="31" spans="1:10" s="3" customFormat="1">
      <c r="A31" s="3">
        <f t="shared" si="2"/>
        <v>17</v>
      </c>
      <c r="B31" s="17">
        <f t="shared" si="0"/>
        <v>44165</v>
      </c>
      <c r="C31" s="20"/>
      <c r="D31" s="18">
        <f t="shared" si="6"/>
        <v>2857142.8571428563</v>
      </c>
      <c r="E31" s="18">
        <f t="shared" si="7"/>
        <v>35714.285714285717</v>
      </c>
      <c r="F31" s="18">
        <f t="shared" si="3"/>
        <v>7809.5238095238083</v>
      </c>
      <c r="G31" s="18"/>
      <c r="H31" s="21">
        <f t="shared" si="4"/>
        <v>43523.809523809527</v>
      </c>
    </row>
    <row r="32" spans="1:10" s="3" customFormat="1">
      <c r="A32" s="3">
        <f t="shared" si="2"/>
        <v>18</v>
      </c>
      <c r="B32" s="17">
        <f t="shared" si="0"/>
        <v>44196</v>
      </c>
      <c r="C32" s="20"/>
      <c r="D32" s="18">
        <f t="shared" si="6"/>
        <v>2821428.5714285704</v>
      </c>
      <c r="E32" s="18">
        <f t="shared" si="7"/>
        <v>35714.285714285717</v>
      </c>
      <c r="F32" s="18">
        <f t="shared" si="3"/>
        <v>7968.9682539682526</v>
      </c>
      <c r="G32" s="18"/>
      <c r="H32" s="21">
        <f t="shared" si="4"/>
        <v>43683.253968253972</v>
      </c>
    </row>
    <row r="33" spans="1:8" s="3" customFormat="1">
      <c r="A33" s="3">
        <f t="shared" si="2"/>
        <v>19</v>
      </c>
      <c r="B33" s="17">
        <f t="shared" si="0"/>
        <v>44227</v>
      </c>
      <c r="C33" s="20"/>
      <c r="D33" s="18">
        <f t="shared" si="6"/>
        <v>2785714.2857142845</v>
      </c>
      <c r="E33" s="18">
        <f t="shared" si="7"/>
        <v>35714.285714285717</v>
      </c>
      <c r="F33" s="18">
        <f t="shared" si="3"/>
        <v>7868.0952380952358</v>
      </c>
      <c r="G33" s="18"/>
      <c r="H33" s="21">
        <f t="shared" si="4"/>
        <v>43582.380952380954</v>
      </c>
    </row>
    <row r="34" spans="1:8" s="3" customFormat="1">
      <c r="A34" s="3">
        <f t="shared" si="2"/>
        <v>20</v>
      </c>
      <c r="B34" s="17">
        <f t="shared" si="0"/>
        <v>44255</v>
      </c>
      <c r="C34" s="20"/>
      <c r="D34" s="18">
        <f t="shared" si="6"/>
        <v>2749999.9999999986</v>
      </c>
      <c r="E34" s="18">
        <f t="shared" si="7"/>
        <v>35714.285714285717</v>
      </c>
      <c r="F34" s="18">
        <f t="shared" si="3"/>
        <v>7015.555555555552</v>
      </c>
      <c r="G34" s="18"/>
      <c r="H34" s="21">
        <f t="shared" si="4"/>
        <v>42729.841269841272</v>
      </c>
    </row>
    <row r="35" spans="1:8" s="3" customFormat="1">
      <c r="A35" s="3">
        <f t="shared" si="2"/>
        <v>21</v>
      </c>
      <c r="B35" s="17">
        <f t="shared" si="0"/>
        <v>44286</v>
      </c>
      <c r="C35" s="20"/>
      <c r="D35" s="18">
        <f t="shared" si="6"/>
        <v>2714285.7142857127</v>
      </c>
      <c r="E35" s="18">
        <f t="shared" si="7"/>
        <v>35714.285714285717</v>
      </c>
      <c r="F35" s="18">
        <f t="shared" si="3"/>
        <v>7666.3492063492022</v>
      </c>
      <c r="G35" s="18"/>
      <c r="H35" s="21">
        <f t="shared" si="4"/>
        <v>43380.634920634919</v>
      </c>
    </row>
    <row r="36" spans="1:8" s="3" customFormat="1">
      <c r="A36" s="3">
        <f t="shared" si="2"/>
        <v>22</v>
      </c>
      <c r="B36" s="17">
        <f t="shared" si="0"/>
        <v>44316</v>
      </c>
      <c r="C36" s="20"/>
      <c r="D36" s="18">
        <f t="shared" si="6"/>
        <v>2678571.4285714268</v>
      </c>
      <c r="E36" s="18">
        <f t="shared" si="7"/>
        <v>35714.285714285717</v>
      </c>
      <c r="F36" s="18">
        <f t="shared" si="3"/>
        <v>7321.428571428567</v>
      </c>
      <c r="G36" s="18"/>
      <c r="H36" s="21">
        <f t="shared" si="4"/>
        <v>43035.714285714283</v>
      </c>
    </row>
    <row r="37" spans="1:8" s="3" customFormat="1">
      <c r="A37" s="3">
        <f t="shared" si="2"/>
        <v>23</v>
      </c>
      <c r="B37" s="17">
        <f t="shared" si="0"/>
        <v>44347</v>
      </c>
      <c r="C37" s="20"/>
      <c r="D37" s="18">
        <f t="shared" si="6"/>
        <v>2642857.1428571409</v>
      </c>
      <c r="E37" s="18">
        <f t="shared" si="7"/>
        <v>35714.285714285717</v>
      </c>
      <c r="F37" s="18">
        <f t="shared" si="3"/>
        <v>7464.6031746031704</v>
      </c>
      <c r="G37" s="18"/>
      <c r="H37" s="21">
        <f t="shared" si="4"/>
        <v>43178.888888888891</v>
      </c>
    </row>
    <row r="38" spans="1:8" s="3" customFormat="1">
      <c r="A38" s="3">
        <f t="shared" si="2"/>
        <v>24</v>
      </c>
      <c r="B38" s="17">
        <f t="shared" si="0"/>
        <v>44377</v>
      </c>
      <c r="C38" s="20"/>
      <c r="D38" s="18">
        <f t="shared" si="6"/>
        <v>2607142.8571428549</v>
      </c>
      <c r="E38" s="18">
        <f t="shared" si="7"/>
        <v>35714.285714285717</v>
      </c>
      <c r="F38" s="18">
        <f t="shared" si="3"/>
        <v>7126.1904761904707</v>
      </c>
      <c r="G38" s="18"/>
      <c r="H38" s="21">
        <f t="shared" si="4"/>
        <v>42840.476190476191</v>
      </c>
    </row>
    <row r="39" spans="1:8" s="3" customFormat="1">
      <c r="A39" s="3">
        <f t="shared" si="2"/>
        <v>25</v>
      </c>
      <c r="B39" s="17">
        <f t="shared" si="0"/>
        <v>44408</v>
      </c>
      <c r="C39" s="20"/>
      <c r="D39" s="18">
        <f t="shared" si="6"/>
        <v>2571428.571428569</v>
      </c>
      <c r="E39" s="18">
        <f t="shared" si="7"/>
        <v>35714.285714285717</v>
      </c>
      <c r="F39" s="18">
        <f t="shared" si="3"/>
        <v>7262.8571428571377</v>
      </c>
      <c r="G39" s="18"/>
      <c r="H39" s="21">
        <f t="shared" si="4"/>
        <v>42977.142857142855</v>
      </c>
    </row>
    <row r="40" spans="1:8" s="3" customFormat="1">
      <c r="A40" s="3">
        <f t="shared" si="2"/>
        <v>26</v>
      </c>
      <c r="B40" s="17">
        <f t="shared" si="0"/>
        <v>44439</v>
      </c>
      <c r="C40" s="20"/>
      <c r="D40" s="18">
        <f t="shared" si="6"/>
        <v>2535714.2857142831</v>
      </c>
      <c r="E40" s="18">
        <f t="shared" si="7"/>
        <v>35714.285714285717</v>
      </c>
      <c r="F40" s="18">
        <f t="shared" si="3"/>
        <v>7161.9841269841199</v>
      </c>
      <c r="G40" s="18"/>
      <c r="H40" s="21">
        <f t="shared" si="4"/>
        <v>42876.269841269837</v>
      </c>
    </row>
    <row r="41" spans="1:8" s="3" customFormat="1">
      <c r="A41" s="3">
        <f t="shared" si="2"/>
        <v>27</v>
      </c>
      <c r="B41" s="17">
        <f t="shared" si="0"/>
        <v>44469</v>
      </c>
      <c r="C41" s="20"/>
      <c r="D41" s="18">
        <f t="shared" si="6"/>
        <v>2499999.9999999972</v>
      </c>
      <c r="E41" s="18">
        <f t="shared" si="7"/>
        <v>35714.285714285717</v>
      </c>
      <c r="F41" s="18">
        <f t="shared" si="3"/>
        <v>6833.3333333333258</v>
      </c>
      <c r="G41" s="18"/>
      <c r="H41" s="21">
        <f t="shared" si="4"/>
        <v>42547.619047619046</v>
      </c>
    </row>
    <row r="42" spans="1:8" s="3" customFormat="1">
      <c r="A42" s="3">
        <f t="shared" si="2"/>
        <v>28</v>
      </c>
      <c r="B42" s="17">
        <f t="shared" si="0"/>
        <v>44500</v>
      </c>
      <c r="C42" s="20"/>
      <c r="D42" s="18">
        <f t="shared" si="6"/>
        <v>2464285.7142857113</v>
      </c>
      <c r="E42" s="18">
        <f t="shared" si="7"/>
        <v>35714.285714285717</v>
      </c>
      <c r="F42" s="18">
        <f t="shared" si="3"/>
        <v>6960.2380952380872</v>
      </c>
      <c r="G42" s="18"/>
      <c r="H42" s="21">
        <f t="shared" si="4"/>
        <v>42674.523809523802</v>
      </c>
    </row>
    <row r="43" spans="1:8" s="3" customFormat="1">
      <c r="A43" s="3">
        <f t="shared" si="2"/>
        <v>29</v>
      </c>
      <c r="B43" s="17">
        <f t="shared" si="0"/>
        <v>44530</v>
      </c>
      <c r="C43" s="20"/>
      <c r="D43" s="18">
        <f t="shared" si="6"/>
        <v>2428571.4285714254</v>
      </c>
      <c r="E43" s="18">
        <f t="shared" si="7"/>
        <v>35714.285714285717</v>
      </c>
      <c r="F43" s="18">
        <f t="shared" si="3"/>
        <v>6638.0952380952294</v>
      </c>
      <c r="G43" s="18"/>
      <c r="H43" s="21">
        <f t="shared" si="4"/>
        <v>42352.380952380947</v>
      </c>
    </row>
    <row r="44" spans="1:8" s="3" customFormat="1">
      <c r="A44" s="3">
        <f t="shared" si="2"/>
        <v>30</v>
      </c>
      <c r="B44" s="17">
        <f t="shared" si="0"/>
        <v>44561</v>
      </c>
      <c r="C44" s="20"/>
      <c r="D44" s="18">
        <f t="shared" si="6"/>
        <v>2392857.1428571395</v>
      </c>
      <c r="E44" s="18">
        <f t="shared" si="7"/>
        <v>35714.285714285717</v>
      </c>
      <c r="F44" s="18">
        <f t="shared" si="3"/>
        <v>6758.4920634920554</v>
      </c>
      <c r="G44" s="18"/>
      <c r="H44" s="21">
        <f t="shared" si="4"/>
        <v>42472.777777777774</v>
      </c>
    </row>
    <row r="45" spans="1:8" s="3" customFormat="1">
      <c r="A45" s="3">
        <f t="shared" si="2"/>
        <v>31</v>
      </c>
      <c r="B45" s="17">
        <f t="shared" si="0"/>
        <v>44592</v>
      </c>
      <c r="C45" s="20"/>
      <c r="D45" s="18">
        <f t="shared" si="6"/>
        <v>2357142.8571428536</v>
      </c>
      <c r="E45" s="18">
        <f t="shared" si="7"/>
        <v>35714.285714285717</v>
      </c>
      <c r="F45" s="18">
        <f t="shared" si="3"/>
        <v>6657.6190476190386</v>
      </c>
      <c r="G45" s="18"/>
      <c r="H45" s="21">
        <f t="shared" si="4"/>
        <v>42371.904761904756</v>
      </c>
    </row>
    <row r="46" spans="1:8" s="3" customFormat="1">
      <c r="A46" s="3">
        <f t="shared" si="2"/>
        <v>32</v>
      </c>
      <c r="B46" s="17">
        <f t="shared" si="0"/>
        <v>44620</v>
      </c>
      <c r="C46" s="20"/>
      <c r="D46" s="18">
        <f t="shared" si="6"/>
        <v>2321428.5714285676</v>
      </c>
      <c r="E46" s="18">
        <f t="shared" si="7"/>
        <v>35714.285714285717</v>
      </c>
      <c r="F46" s="18">
        <f t="shared" si="3"/>
        <v>5922.2222222222135</v>
      </c>
      <c r="G46" s="18"/>
      <c r="H46" s="21">
        <f t="shared" si="4"/>
        <v>41636.507936507929</v>
      </c>
    </row>
    <row r="47" spans="1:8" s="3" customFormat="1">
      <c r="A47" s="3">
        <f t="shared" si="2"/>
        <v>33</v>
      </c>
      <c r="B47" s="17">
        <f t="shared" si="0"/>
        <v>44651</v>
      </c>
      <c r="C47" s="20"/>
      <c r="D47" s="18">
        <f t="shared" si="6"/>
        <v>2285714.2857142817</v>
      </c>
      <c r="E47" s="18">
        <f t="shared" si="7"/>
        <v>35714.285714285717</v>
      </c>
      <c r="F47" s="18">
        <f t="shared" si="3"/>
        <v>6455.873015873005</v>
      </c>
      <c r="G47" s="18"/>
      <c r="H47" s="21">
        <f t="shared" si="4"/>
        <v>42170.158730158721</v>
      </c>
    </row>
    <row r="48" spans="1:8" s="3" customFormat="1">
      <c r="A48" s="3">
        <f t="shared" si="2"/>
        <v>34</v>
      </c>
      <c r="B48" s="17">
        <f t="shared" si="0"/>
        <v>44681</v>
      </c>
      <c r="C48" s="20"/>
      <c r="D48" s="18">
        <f t="shared" si="6"/>
        <v>2249999.9999999958</v>
      </c>
      <c r="E48" s="18">
        <f t="shared" si="7"/>
        <v>35714.285714285717</v>
      </c>
      <c r="F48" s="18">
        <f t="shared" ref="F48:F79" si="8">D48*(B48-B47)*$D$4/360</f>
        <v>6149.99999999999</v>
      </c>
      <c r="G48" s="18"/>
      <c r="H48" s="21">
        <f t="shared" si="4"/>
        <v>41864.28571428571</v>
      </c>
    </row>
    <row r="49" spans="1:8" s="3" customFormat="1">
      <c r="A49" s="3">
        <f t="shared" si="2"/>
        <v>35</v>
      </c>
      <c r="B49" s="17">
        <f t="shared" si="0"/>
        <v>44712</v>
      </c>
      <c r="C49" s="20"/>
      <c r="D49" s="18">
        <f t="shared" si="6"/>
        <v>2214285.7142857099</v>
      </c>
      <c r="E49" s="18">
        <f t="shared" si="7"/>
        <v>35714.285714285717</v>
      </c>
      <c r="F49" s="18">
        <f t="shared" si="8"/>
        <v>6254.1269841269723</v>
      </c>
      <c r="G49" s="18"/>
      <c r="H49" s="21">
        <f t="shared" si="4"/>
        <v>41968.412698412692</v>
      </c>
    </row>
    <row r="50" spans="1:8" s="3" customFormat="1">
      <c r="A50" s="3">
        <f t="shared" si="2"/>
        <v>36</v>
      </c>
      <c r="B50" s="17">
        <f t="shared" si="0"/>
        <v>44742</v>
      </c>
      <c r="C50" s="20"/>
      <c r="D50" s="18">
        <f t="shared" si="6"/>
        <v>2178571.428571424</v>
      </c>
      <c r="E50" s="18">
        <f t="shared" si="7"/>
        <v>35714.285714285717</v>
      </c>
      <c r="F50" s="18">
        <f t="shared" si="8"/>
        <v>5954.7619047618928</v>
      </c>
      <c r="G50" s="18"/>
      <c r="H50" s="21">
        <f t="shared" si="4"/>
        <v>41669.047619047611</v>
      </c>
    </row>
    <row r="51" spans="1:8" s="3" customFormat="1">
      <c r="A51" s="3">
        <f t="shared" si="2"/>
        <v>37</v>
      </c>
      <c r="B51" s="17">
        <f t="shared" si="0"/>
        <v>44773</v>
      </c>
      <c r="C51" s="20"/>
      <c r="D51" s="18">
        <f t="shared" si="6"/>
        <v>2142857.1428571381</v>
      </c>
      <c r="E51" s="18">
        <f t="shared" si="7"/>
        <v>35714.285714285717</v>
      </c>
      <c r="F51" s="18">
        <f t="shared" si="8"/>
        <v>6052.3809523809387</v>
      </c>
      <c r="G51" s="18"/>
      <c r="H51" s="21">
        <f t="shared" si="4"/>
        <v>41766.666666666657</v>
      </c>
    </row>
    <row r="52" spans="1:8" s="3" customFormat="1">
      <c r="A52" s="3">
        <f t="shared" si="2"/>
        <v>38</v>
      </c>
      <c r="B52" s="17">
        <f t="shared" si="0"/>
        <v>44804</v>
      </c>
      <c r="C52" s="20"/>
      <c r="D52" s="18">
        <f t="shared" si="6"/>
        <v>2107142.8571428522</v>
      </c>
      <c r="E52" s="18">
        <f t="shared" si="7"/>
        <v>35714.285714285717</v>
      </c>
      <c r="F52" s="18">
        <f t="shared" si="8"/>
        <v>5951.5079365079228</v>
      </c>
      <c r="G52" s="18"/>
      <c r="H52" s="21">
        <f t="shared" si="4"/>
        <v>41665.793650793639</v>
      </c>
    </row>
    <row r="53" spans="1:8" s="3" customFormat="1">
      <c r="A53" s="3">
        <f t="shared" si="2"/>
        <v>39</v>
      </c>
      <c r="B53" s="17">
        <f t="shared" si="0"/>
        <v>44834</v>
      </c>
      <c r="C53" s="20"/>
      <c r="D53" s="18">
        <f t="shared" si="6"/>
        <v>2071428.5714285665</v>
      </c>
      <c r="E53" s="18">
        <f t="shared" si="7"/>
        <v>35714.285714285717</v>
      </c>
      <c r="F53" s="18">
        <f t="shared" si="8"/>
        <v>5661.9047619047487</v>
      </c>
      <c r="G53" s="18"/>
      <c r="H53" s="21">
        <f t="shared" si="4"/>
        <v>41376.190476190466</v>
      </c>
    </row>
    <row r="54" spans="1:8" s="3" customFormat="1">
      <c r="A54" s="3">
        <f t="shared" si="2"/>
        <v>40</v>
      </c>
      <c r="B54" s="17">
        <f t="shared" si="0"/>
        <v>44865</v>
      </c>
      <c r="C54" s="20"/>
      <c r="D54" s="18">
        <f t="shared" si="6"/>
        <v>2035714.2857142808</v>
      </c>
      <c r="E54" s="18">
        <f t="shared" si="7"/>
        <v>35714.285714285717</v>
      </c>
      <c r="F54" s="18">
        <f t="shared" si="8"/>
        <v>5749.7619047618909</v>
      </c>
      <c r="G54" s="18"/>
      <c r="H54" s="21">
        <f t="shared" si="4"/>
        <v>41464.047619047611</v>
      </c>
    </row>
    <row r="55" spans="1:8" s="3" customFormat="1">
      <c r="A55" s="3">
        <f t="shared" si="2"/>
        <v>41</v>
      </c>
      <c r="B55" s="17">
        <f t="shared" si="0"/>
        <v>44895</v>
      </c>
      <c r="C55" s="20"/>
      <c r="D55" s="18">
        <f t="shared" si="6"/>
        <v>1999999.9999999951</v>
      </c>
      <c r="E55" s="18">
        <f t="shared" si="7"/>
        <v>35714.285714285717</v>
      </c>
      <c r="F55" s="18">
        <f t="shared" si="8"/>
        <v>5466.6666666666533</v>
      </c>
      <c r="G55" s="18"/>
      <c r="H55" s="21">
        <f t="shared" si="4"/>
        <v>41180.952380952367</v>
      </c>
    </row>
    <row r="56" spans="1:8" s="3" customFormat="1">
      <c r="A56" s="3">
        <f t="shared" si="2"/>
        <v>42</v>
      </c>
      <c r="B56" s="17">
        <f t="shared" si="0"/>
        <v>44926</v>
      </c>
      <c r="C56" s="20"/>
      <c r="D56" s="18">
        <f t="shared" si="6"/>
        <v>1964285.7142857094</v>
      </c>
      <c r="E56" s="18">
        <f t="shared" si="7"/>
        <v>35714.285714285717</v>
      </c>
      <c r="F56" s="18">
        <f t="shared" si="8"/>
        <v>5548.0158730158591</v>
      </c>
      <c r="G56" s="18"/>
      <c r="H56" s="21">
        <f t="shared" si="4"/>
        <v>41262.301587301576</v>
      </c>
    </row>
    <row r="57" spans="1:8" s="3" customFormat="1">
      <c r="A57" s="3">
        <f t="shared" si="2"/>
        <v>43</v>
      </c>
      <c r="B57" s="17">
        <f t="shared" si="0"/>
        <v>44957</v>
      </c>
      <c r="C57" s="20"/>
      <c r="D57" s="18">
        <f t="shared" si="6"/>
        <v>1928571.4285714237</v>
      </c>
      <c r="E57" s="18">
        <f t="shared" si="7"/>
        <v>35714.285714285717</v>
      </c>
      <c r="F57" s="18">
        <f t="shared" si="8"/>
        <v>5447.1428571428442</v>
      </c>
      <c r="G57" s="18"/>
      <c r="H57" s="21">
        <f t="shared" si="4"/>
        <v>41161.428571428565</v>
      </c>
    </row>
    <row r="58" spans="1:8" s="3" customFormat="1">
      <c r="A58" s="3">
        <f t="shared" si="2"/>
        <v>44</v>
      </c>
      <c r="B58" s="17">
        <f t="shared" si="0"/>
        <v>44985</v>
      </c>
      <c r="C58" s="20"/>
      <c r="D58" s="18">
        <f t="shared" si="6"/>
        <v>1892857.1428571381</v>
      </c>
      <c r="E58" s="18">
        <f t="shared" si="7"/>
        <v>35714.285714285717</v>
      </c>
      <c r="F58" s="18">
        <f t="shared" si="8"/>
        <v>4828.8888888888769</v>
      </c>
      <c r="G58" s="18"/>
      <c r="H58" s="21">
        <f t="shared" si="4"/>
        <v>40543.174603174593</v>
      </c>
    </row>
    <row r="59" spans="1:8" s="3" customFormat="1">
      <c r="A59" s="3">
        <f t="shared" si="2"/>
        <v>45</v>
      </c>
      <c r="B59" s="17">
        <f t="shared" si="0"/>
        <v>45016</v>
      </c>
      <c r="C59" s="20"/>
      <c r="D59" s="18">
        <f t="shared" si="6"/>
        <v>1857142.8571428524</v>
      </c>
      <c r="E59" s="18">
        <f t="shared" si="7"/>
        <v>35714.285714285717</v>
      </c>
      <c r="F59" s="18">
        <f t="shared" si="8"/>
        <v>5245.3968253968133</v>
      </c>
      <c r="G59" s="18"/>
      <c r="H59" s="21">
        <f t="shared" si="4"/>
        <v>40959.68253968253</v>
      </c>
    </row>
    <row r="60" spans="1:8" s="3" customFormat="1">
      <c r="A60" s="3">
        <f t="shared" si="2"/>
        <v>46</v>
      </c>
      <c r="B60" s="17">
        <f t="shared" si="0"/>
        <v>45046</v>
      </c>
      <c r="C60" s="20"/>
      <c r="D60" s="18">
        <f t="shared" si="6"/>
        <v>1821428.5714285667</v>
      </c>
      <c r="E60" s="18">
        <f t="shared" si="7"/>
        <v>35714.285714285717</v>
      </c>
      <c r="F60" s="18">
        <f t="shared" si="8"/>
        <v>4978.5714285714157</v>
      </c>
      <c r="G60" s="18"/>
      <c r="H60" s="21">
        <f t="shared" si="4"/>
        <v>40692.85714285713</v>
      </c>
    </row>
    <row r="61" spans="1:8" s="3" customFormat="1">
      <c r="A61" s="3">
        <f t="shared" si="2"/>
        <v>47</v>
      </c>
      <c r="B61" s="17">
        <f t="shared" si="0"/>
        <v>45077</v>
      </c>
      <c r="C61" s="20"/>
      <c r="D61" s="18">
        <f t="shared" si="6"/>
        <v>1785714.285714281</v>
      </c>
      <c r="E61" s="18">
        <f t="shared" si="7"/>
        <v>35714.285714285717</v>
      </c>
      <c r="F61" s="18">
        <f t="shared" si="8"/>
        <v>5043.6507936507805</v>
      </c>
      <c r="G61" s="18"/>
      <c r="H61" s="21">
        <f t="shared" si="4"/>
        <v>40757.936507936494</v>
      </c>
    </row>
    <row r="62" spans="1:8" s="3" customFormat="1">
      <c r="A62" s="3">
        <f t="shared" si="2"/>
        <v>48</v>
      </c>
      <c r="B62" s="17">
        <f t="shared" si="0"/>
        <v>45107</v>
      </c>
      <c r="C62" s="20"/>
      <c r="D62" s="18">
        <f t="shared" si="6"/>
        <v>1749999.9999999953</v>
      </c>
      <c r="E62" s="18">
        <f t="shared" si="7"/>
        <v>35714.285714285717</v>
      </c>
      <c r="F62" s="18">
        <f t="shared" si="8"/>
        <v>4783.3333333333212</v>
      </c>
      <c r="G62" s="18"/>
      <c r="H62" s="21">
        <f t="shared" si="4"/>
        <v>40497.619047619039</v>
      </c>
    </row>
    <row r="63" spans="1:8" s="3" customFormat="1">
      <c r="A63" s="3">
        <f t="shared" si="2"/>
        <v>49</v>
      </c>
      <c r="B63" s="17">
        <f t="shared" si="0"/>
        <v>45138</v>
      </c>
      <c r="C63" s="20"/>
      <c r="D63" s="18">
        <f t="shared" si="6"/>
        <v>1714285.7142857097</v>
      </c>
      <c r="E63" s="18">
        <f t="shared" si="7"/>
        <v>35714.285714285717</v>
      </c>
      <c r="F63" s="18">
        <f t="shared" si="8"/>
        <v>4841.9047619047487</v>
      </c>
      <c r="G63" s="18"/>
      <c r="H63" s="21">
        <f t="shared" si="4"/>
        <v>40556.190476190466</v>
      </c>
    </row>
    <row r="64" spans="1:8" s="3" customFormat="1">
      <c r="A64" s="3">
        <f t="shared" si="2"/>
        <v>50</v>
      </c>
      <c r="B64" s="17">
        <f t="shared" si="0"/>
        <v>45169</v>
      </c>
      <c r="C64" s="20"/>
      <c r="D64" s="18">
        <f t="shared" si="6"/>
        <v>1678571.428571424</v>
      </c>
      <c r="E64" s="18">
        <f t="shared" si="7"/>
        <v>35714.285714285717</v>
      </c>
      <c r="F64" s="18">
        <f t="shared" si="8"/>
        <v>4741.0317460317328</v>
      </c>
      <c r="G64" s="18"/>
      <c r="H64" s="21">
        <f t="shared" si="4"/>
        <v>40455.317460317448</v>
      </c>
    </row>
    <row r="65" spans="1:8" s="3" customFormat="1">
      <c r="A65" s="3">
        <f t="shared" si="2"/>
        <v>51</v>
      </c>
      <c r="B65" s="17">
        <f t="shared" si="0"/>
        <v>45199</v>
      </c>
      <c r="C65" s="20"/>
      <c r="D65" s="18">
        <f t="shared" si="6"/>
        <v>1642857.1428571383</v>
      </c>
      <c r="E65" s="18">
        <f t="shared" si="7"/>
        <v>35714.285714285717</v>
      </c>
      <c r="F65" s="18">
        <f t="shared" si="8"/>
        <v>4490.4761904761781</v>
      </c>
      <c r="G65" s="18"/>
      <c r="H65" s="21">
        <f t="shared" si="4"/>
        <v>40204.761904761894</v>
      </c>
    </row>
    <row r="66" spans="1:8" s="3" customFormat="1">
      <c r="A66" s="3">
        <f t="shared" si="2"/>
        <v>52</v>
      </c>
      <c r="B66" s="17">
        <f t="shared" si="0"/>
        <v>45230</v>
      </c>
      <c r="C66" s="20"/>
      <c r="D66" s="18">
        <f t="shared" si="6"/>
        <v>1607142.8571428526</v>
      </c>
      <c r="E66" s="18">
        <f t="shared" si="7"/>
        <v>35714.285714285717</v>
      </c>
      <c r="F66" s="18">
        <f t="shared" si="8"/>
        <v>4539.2857142857019</v>
      </c>
      <c r="G66" s="18"/>
      <c r="H66" s="21">
        <f t="shared" si="4"/>
        <v>40253.57142857142</v>
      </c>
    </row>
    <row r="67" spans="1:8" s="3" customFormat="1">
      <c r="A67" s="3">
        <f t="shared" si="2"/>
        <v>53</v>
      </c>
      <c r="B67" s="17">
        <f t="shared" si="0"/>
        <v>45260</v>
      </c>
      <c r="C67" s="20"/>
      <c r="D67" s="18">
        <f t="shared" si="6"/>
        <v>1571428.5714285669</v>
      </c>
      <c r="E67" s="18">
        <f t="shared" si="7"/>
        <v>35714.285714285717</v>
      </c>
      <c r="F67" s="18">
        <f t="shared" si="8"/>
        <v>4295.2380952380827</v>
      </c>
      <c r="G67" s="18"/>
      <c r="H67" s="21">
        <f t="shared" si="4"/>
        <v>40009.523809523802</v>
      </c>
    </row>
    <row r="68" spans="1:8" s="3" customFormat="1">
      <c r="A68" s="3">
        <f t="shared" si="2"/>
        <v>54</v>
      </c>
      <c r="B68" s="17">
        <f t="shared" si="0"/>
        <v>45291</v>
      </c>
      <c r="C68" s="20"/>
      <c r="D68" s="18">
        <f t="shared" si="6"/>
        <v>1535714.2857142813</v>
      </c>
      <c r="E68" s="18">
        <f t="shared" si="7"/>
        <v>35714.285714285717</v>
      </c>
      <c r="F68" s="18">
        <f t="shared" si="8"/>
        <v>4337.5396825396701</v>
      </c>
      <c r="G68" s="18"/>
      <c r="H68" s="21">
        <f t="shared" si="4"/>
        <v>40051.825396825385</v>
      </c>
    </row>
    <row r="69" spans="1:8" s="3" customFormat="1">
      <c r="A69" s="3">
        <f t="shared" si="2"/>
        <v>55</v>
      </c>
      <c r="B69" s="17">
        <f t="shared" si="0"/>
        <v>45322</v>
      </c>
      <c r="C69" s="20"/>
      <c r="D69" s="18">
        <f t="shared" si="6"/>
        <v>1499999.9999999956</v>
      </c>
      <c r="E69" s="18">
        <f t="shared" si="7"/>
        <v>35714.285714285717</v>
      </c>
      <c r="F69" s="18">
        <f t="shared" si="8"/>
        <v>4236.6666666666551</v>
      </c>
      <c r="G69" s="18"/>
      <c r="H69" s="21">
        <f t="shared" si="4"/>
        <v>39950.952380952374</v>
      </c>
    </row>
    <row r="70" spans="1:8" s="3" customFormat="1">
      <c r="A70" s="3">
        <f t="shared" si="2"/>
        <v>56</v>
      </c>
      <c r="B70" s="17">
        <f t="shared" si="0"/>
        <v>45351</v>
      </c>
      <c r="C70" s="20"/>
      <c r="D70" s="18">
        <f t="shared" si="6"/>
        <v>1464285.7142857099</v>
      </c>
      <c r="E70" s="18">
        <f t="shared" si="7"/>
        <v>35714.285714285717</v>
      </c>
      <c r="F70" s="18">
        <f t="shared" si="8"/>
        <v>3868.9682539682426</v>
      </c>
      <c r="G70" s="18"/>
      <c r="H70" s="21">
        <f t="shared" si="4"/>
        <v>39583.253968253957</v>
      </c>
    </row>
    <row r="71" spans="1:8" s="3" customFormat="1">
      <c r="A71" s="3">
        <f t="shared" si="2"/>
        <v>57</v>
      </c>
      <c r="B71" s="17">
        <f t="shared" si="0"/>
        <v>45382</v>
      </c>
      <c r="C71" s="20"/>
      <c r="D71" s="18">
        <f t="shared" si="6"/>
        <v>1428571.4285714242</v>
      </c>
      <c r="E71" s="18">
        <f t="shared" si="7"/>
        <v>35714.285714285717</v>
      </c>
      <c r="F71" s="18">
        <f t="shared" si="8"/>
        <v>4034.9206349206229</v>
      </c>
      <c r="G71" s="18"/>
      <c r="H71" s="21">
        <f t="shared" si="4"/>
        <v>39749.206349206339</v>
      </c>
    </row>
    <row r="72" spans="1:8" s="3" customFormat="1">
      <c r="A72" s="3">
        <f t="shared" si="2"/>
        <v>58</v>
      </c>
      <c r="B72" s="17">
        <f t="shared" si="0"/>
        <v>45412</v>
      </c>
      <c r="C72" s="20"/>
      <c r="D72" s="18">
        <f t="shared" si="6"/>
        <v>1392857.1428571385</v>
      </c>
      <c r="E72" s="18">
        <f t="shared" si="7"/>
        <v>35714.285714285717</v>
      </c>
      <c r="F72" s="18">
        <f t="shared" si="8"/>
        <v>3807.1428571428455</v>
      </c>
      <c r="G72" s="18"/>
      <c r="H72" s="21">
        <f t="shared" si="4"/>
        <v>39521.428571428565</v>
      </c>
    </row>
    <row r="73" spans="1:8" s="3" customFormat="1">
      <c r="A73" s="3">
        <f t="shared" si="2"/>
        <v>59</v>
      </c>
      <c r="B73" s="17">
        <f t="shared" si="0"/>
        <v>45443</v>
      </c>
      <c r="C73" s="20"/>
      <c r="D73" s="18">
        <f t="shared" si="6"/>
        <v>1357142.8571428529</v>
      </c>
      <c r="E73" s="18">
        <f t="shared" si="7"/>
        <v>35714.285714285717</v>
      </c>
      <c r="F73" s="18">
        <f t="shared" si="8"/>
        <v>3833.1746031745911</v>
      </c>
      <c r="G73" s="18"/>
      <c r="H73" s="21">
        <f t="shared" si="4"/>
        <v>39547.460317460311</v>
      </c>
    </row>
    <row r="74" spans="1:8" s="3" customFormat="1">
      <c r="A74" s="3">
        <f t="shared" si="2"/>
        <v>60</v>
      </c>
      <c r="B74" s="17">
        <f t="shared" si="0"/>
        <v>45473</v>
      </c>
      <c r="C74" s="20"/>
      <c r="D74" s="18">
        <f t="shared" si="6"/>
        <v>1321428.5714285672</v>
      </c>
      <c r="E74" s="18">
        <f t="shared" si="7"/>
        <v>35714.285714285717</v>
      </c>
      <c r="F74" s="18">
        <f t="shared" si="8"/>
        <v>3611.9047619047506</v>
      </c>
      <c r="G74" s="18"/>
      <c r="H74" s="21">
        <f t="shared" si="4"/>
        <v>39326.190476190466</v>
      </c>
    </row>
    <row r="75" spans="1:8" s="3" customFormat="1">
      <c r="A75" s="3">
        <f t="shared" si="2"/>
        <v>61</v>
      </c>
      <c r="B75" s="17">
        <f t="shared" si="0"/>
        <v>45504</v>
      </c>
      <c r="C75" s="20"/>
      <c r="D75" s="18">
        <f t="shared" si="6"/>
        <v>1285714.2857142815</v>
      </c>
      <c r="E75" s="18">
        <f t="shared" si="7"/>
        <v>35714.285714285717</v>
      </c>
      <c r="F75" s="18">
        <f t="shared" si="8"/>
        <v>3631.4285714285597</v>
      </c>
      <c r="G75" s="18"/>
      <c r="H75" s="21">
        <f t="shared" si="4"/>
        <v>39345.714285714275</v>
      </c>
    </row>
    <row r="76" spans="1:8" s="3" customFormat="1">
      <c r="A76" s="3">
        <f t="shared" si="2"/>
        <v>62</v>
      </c>
      <c r="B76" s="17">
        <f t="shared" si="0"/>
        <v>45535</v>
      </c>
      <c r="C76" s="20"/>
      <c r="D76" s="18">
        <f t="shared" si="6"/>
        <v>1249999.9999999958</v>
      </c>
      <c r="E76" s="18">
        <f t="shared" si="7"/>
        <v>35714.285714285717</v>
      </c>
      <c r="F76" s="18">
        <f t="shared" si="8"/>
        <v>3530.5555555555447</v>
      </c>
      <c r="G76" s="18"/>
      <c r="H76" s="21">
        <f t="shared" si="4"/>
        <v>39244.841269841265</v>
      </c>
    </row>
    <row r="77" spans="1:8" s="3" customFormat="1">
      <c r="A77" s="3">
        <f t="shared" si="2"/>
        <v>63</v>
      </c>
      <c r="B77" s="17">
        <f t="shared" ref="B77:B110" si="9">EOMONTH(B76,1)</f>
        <v>45565</v>
      </c>
      <c r="C77" s="20"/>
      <c r="D77" s="18">
        <f t="shared" si="6"/>
        <v>1214285.7142857101</v>
      </c>
      <c r="E77" s="18">
        <f t="shared" si="7"/>
        <v>35714.285714285717</v>
      </c>
      <c r="F77" s="18">
        <f t="shared" si="8"/>
        <v>3319.0476190476084</v>
      </c>
      <c r="G77" s="18"/>
      <c r="H77" s="21">
        <f t="shared" si="4"/>
        <v>39033.333333333328</v>
      </c>
    </row>
    <row r="78" spans="1:8" s="3" customFormat="1">
      <c r="A78" s="3">
        <f t="shared" si="2"/>
        <v>64</v>
      </c>
      <c r="B78" s="17">
        <f t="shared" si="9"/>
        <v>45596</v>
      </c>
      <c r="C78" s="20"/>
      <c r="D78" s="18">
        <f t="shared" si="6"/>
        <v>1178571.4285714244</v>
      </c>
      <c r="E78" s="18">
        <f t="shared" si="7"/>
        <v>35714.285714285717</v>
      </c>
      <c r="F78" s="18">
        <f t="shared" si="8"/>
        <v>3328.8095238095125</v>
      </c>
      <c r="G78" s="18"/>
      <c r="H78" s="21">
        <f t="shared" si="4"/>
        <v>39043.095238095229</v>
      </c>
    </row>
    <row r="79" spans="1:8" s="3" customFormat="1">
      <c r="A79" s="3">
        <f>A78+1</f>
        <v>65</v>
      </c>
      <c r="B79" s="17">
        <f t="shared" si="9"/>
        <v>45626</v>
      </c>
      <c r="C79" s="20"/>
      <c r="D79" s="18">
        <f t="shared" si="6"/>
        <v>1142857.1428571388</v>
      </c>
      <c r="E79" s="18">
        <f t="shared" si="7"/>
        <v>35714.285714285717</v>
      </c>
      <c r="F79" s="18">
        <f t="shared" si="8"/>
        <v>3123.8095238095129</v>
      </c>
      <c r="G79" s="18"/>
      <c r="H79" s="21">
        <f t="shared" si="4"/>
        <v>38838.095238095229</v>
      </c>
    </row>
    <row r="80" spans="1:8" s="3" customFormat="1">
      <c r="A80" s="3">
        <f t="shared" ref="A80:A86" si="10">A79+1</f>
        <v>66</v>
      </c>
      <c r="B80" s="17">
        <f t="shared" si="9"/>
        <v>45657</v>
      </c>
      <c r="C80" s="20"/>
      <c r="D80" s="18">
        <f t="shared" si="6"/>
        <v>1107142.8571428531</v>
      </c>
      <c r="E80" s="18">
        <f t="shared" si="7"/>
        <v>35714.285714285717</v>
      </c>
      <c r="F80" s="18">
        <f t="shared" ref="F80:F110" si="11">D80*(B80-B79)*$D$4/360</f>
        <v>3127.0634920634807</v>
      </c>
      <c r="G80" s="18"/>
      <c r="H80" s="21">
        <f t="shared" ref="H80:H110" si="12">E80+F80+G80</f>
        <v>38841.349206349201</v>
      </c>
    </row>
    <row r="81" spans="1:8" s="3" customFormat="1">
      <c r="A81" s="3">
        <f t="shared" si="10"/>
        <v>67</v>
      </c>
      <c r="B81" s="17">
        <f t="shared" si="9"/>
        <v>45688</v>
      </c>
      <c r="C81" s="20"/>
      <c r="D81" s="18">
        <f t="shared" si="6"/>
        <v>1071428.5714285674</v>
      </c>
      <c r="E81" s="18">
        <f t="shared" si="7"/>
        <v>35714.285714285717</v>
      </c>
      <c r="F81" s="18">
        <f t="shared" si="11"/>
        <v>3026.1904761904652</v>
      </c>
      <c r="G81" s="18"/>
      <c r="H81" s="21">
        <f t="shared" si="12"/>
        <v>38740.476190476184</v>
      </c>
    </row>
    <row r="82" spans="1:8" s="3" customFormat="1">
      <c r="A82" s="3">
        <f t="shared" si="10"/>
        <v>68</v>
      </c>
      <c r="B82" s="17">
        <f t="shared" si="9"/>
        <v>45716</v>
      </c>
      <c r="C82" s="20"/>
      <c r="D82" s="18">
        <f t="shared" si="6"/>
        <v>1035714.2857142817</v>
      </c>
      <c r="E82" s="18">
        <f t="shared" si="7"/>
        <v>35714.285714285717</v>
      </c>
      <c r="F82" s="18">
        <f t="shared" si="11"/>
        <v>2642.2222222222122</v>
      </c>
      <c r="G82" s="18"/>
      <c r="H82" s="21">
        <f t="shared" si="12"/>
        <v>38356.507936507929</v>
      </c>
    </row>
    <row r="83" spans="1:8" s="3" customFormat="1">
      <c r="A83" s="3">
        <f t="shared" si="10"/>
        <v>69</v>
      </c>
      <c r="B83" s="17">
        <f t="shared" si="9"/>
        <v>45747</v>
      </c>
      <c r="C83" s="20"/>
      <c r="D83" s="18">
        <f t="shared" si="6"/>
        <v>999999.99999999604</v>
      </c>
      <c r="E83" s="18">
        <f t="shared" si="7"/>
        <v>35714.285714285717</v>
      </c>
      <c r="F83" s="18">
        <f t="shared" si="11"/>
        <v>2824.4444444444334</v>
      </c>
      <c r="G83" s="18"/>
      <c r="H83" s="21">
        <f t="shared" si="12"/>
        <v>38538.730158730148</v>
      </c>
    </row>
    <row r="84" spans="1:8" s="3" customFormat="1">
      <c r="A84" s="3">
        <f t="shared" si="10"/>
        <v>70</v>
      </c>
      <c r="B84" s="17">
        <f t="shared" si="9"/>
        <v>45777</v>
      </c>
      <c r="C84" s="20"/>
      <c r="D84" s="18">
        <f t="shared" si="6"/>
        <v>964285.71428571036</v>
      </c>
      <c r="E84" s="18">
        <f t="shared" si="7"/>
        <v>35714.285714285717</v>
      </c>
      <c r="F84" s="18">
        <f t="shared" si="11"/>
        <v>2635.7142857142749</v>
      </c>
      <c r="G84" s="18"/>
      <c r="H84" s="21">
        <f t="shared" si="12"/>
        <v>38349.999999999993</v>
      </c>
    </row>
    <row r="85" spans="1:8" s="3" customFormat="1">
      <c r="A85" s="3">
        <f t="shared" si="10"/>
        <v>71</v>
      </c>
      <c r="B85" s="17">
        <f t="shared" si="9"/>
        <v>45808</v>
      </c>
      <c r="C85" s="20"/>
      <c r="D85" s="18">
        <f t="shared" si="6"/>
        <v>928571.42857142468</v>
      </c>
      <c r="E85" s="18">
        <f t="shared" si="7"/>
        <v>35714.285714285717</v>
      </c>
      <c r="F85" s="18">
        <f t="shared" si="11"/>
        <v>2622.6984126984021</v>
      </c>
      <c r="G85" s="18"/>
      <c r="H85" s="21">
        <f t="shared" si="12"/>
        <v>38336.98412698412</v>
      </c>
    </row>
    <row r="86" spans="1:8" s="3" customFormat="1">
      <c r="A86" s="3">
        <f t="shared" si="10"/>
        <v>72</v>
      </c>
      <c r="B86" s="17">
        <f t="shared" si="9"/>
        <v>45838</v>
      </c>
      <c r="C86" s="20"/>
      <c r="D86" s="18">
        <f t="shared" si="6"/>
        <v>892857.142857139</v>
      </c>
      <c r="E86" s="18">
        <f t="shared" si="7"/>
        <v>35714.285714285717</v>
      </c>
      <c r="F86" s="18">
        <f t="shared" si="11"/>
        <v>2440.4761904761804</v>
      </c>
      <c r="G86" s="18"/>
      <c r="H86" s="21">
        <f t="shared" si="12"/>
        <v>38154.761904761901</v>
      </c>
    </row>
    <row r="87" spans="1:8" s="3" customFormat="1">
      <c r="A87" s="3">
        <f>A86+1</f>
        <v>73</v>
      </c>
      <c r="B87" s="17">
        <f t="shared" si="9"/>
        <v>45869</v>
      </c>
      <c r="C87" s="20"/>
      <c r="D87" s="18">
        <f t="shared" si="6"/>
        <v>857142.85714285332</v>
      </c>
      <c r="E87" s="18">
        <f t="shared" si="7"/>
        <v>35714.285714285717</v>
      </c>
      <c r="F87" s="18">
        <f t="shared" si="11"/>
        <v>2420.9523809523703</v>
      </c>
      <c r="G87" s="18"/>
      <c r="H87" s="21">
        <f t="shared" si="12"/>
        <v>38135.238095238084</v>
      </c>
    </row>
    <row r="88" spans="1:8" s="3" customFormat="1">
      <c r="A88" s="3">
        <f t="shared" ref="A88:A95" si="13">A87+1</f>
        <v>74</v>
      </c>
      <c r="B88" s="17">
        <f t="shared" si="9"/>
        <v>45900</v>
      </c>
      <c r="C88" s="20"/>
      <c r="D88" s="18">
        <f t="shared" si="6"/>
        <v>821428.57142856764</v>
      </c>
      <c r="E88" s="18">
        <f t="shared" si="7"/>
        <v>35714.285714285717</v>
      </c>
      <c r="F88" s="18">
        <f t="shared" si="11"/>
        <v>2320.0793650793544</v>
      </c>
      <c r="G88" s="18"/>
      <c r="H88" s="21">
        <f t="shared" si="12"/>
        <v>38034.365079365074</v>
      </c>
    </row>
    <row r="89" spans="1:8" s="3" customFormat="1">
      <c r="A89" s="3">
        <f t="shared" si="13"/>
        <v>75</v>
      </c>
      <c r="B89" s="17">
        <f t="shared" si="9"/>
        <v>45930</v>
      </c>
      <c r="C89" s="20"/>
      <c r="D89" s="18">
        <f t="shared" si="6"/>
        <v>785714.28571428196</v>
      </c>
      <c r="E89" s="18">
        <f t="shared" si="7"/>
        <v>35714.285714285717</v>
      </c>
      <c r="F89" s="18">
        <f t="shared" si="11"/>
        <v>2147.6190476190377</v>
      </c>
      <c r="G89" s="18"/>
      <c r="H89" s="21">
        <f t="shared" si="12"/>
        <v>37861.904761904756</v>
      </c>
    </row>
    <row r="90" spans="1:8" s="3" customFormat="1">
      <c r="A90" s="3">
        <f t="shared" si="13"/>
        <v>76</v>
      </c>
      <c r="B90" s="17">
        <f t="shared" si="9"/>
        <v>45961</v>
      </c>
      <c r="C90" s="20"/>
      <c r="D90" s="18">
        <f t="shared" ref="D90:D110" si="14">D89-E89</f>
        <v>749999.99999999627</v>
      </c>
      <c r="E90" s="18">
        <f t="shared" si="7"/>
        <v>35714.285714285717</v>
      </c>
      <c r="F90" s="18">
        <f t="shared" si="11"/>
        <v>2118.333333333323</v>
      </c>
      <c r="G90" s="18"/>
      <c r="H90" s="21">
        <f t="shared" si="12"/>
        <v>37832.619047619039</v>
      </c>
    </row>
    <row r="91" spans="1:8" s="3" customFormat="1">
      <c r="A91" s="3">
        <f t="shared" si="13"/>
        <v>77</v>
      </c>
      <c r="B91" s="17">
        <f t="shared" si="9"/>
        <v>45991</v>
      </c>
      <c r="C91" s="20"/>
      <c r="D91" s="18">
        <f t="shared" si="14"/>
        <v>714285.71428571059</v>
      </c>
      <c r="E91" s="18">
        <f t="shared" si="7"/>
        <v>35714.285714285717</v>
      </c>
      <c r="F91" s="18">
        <f t="shared" si="11"/>
        <v>1952.3809523809423</v>
      </c>
      <c r="G91" s="18"/>
      <c r="H91" s="21">
        <f t="shared" si="12"/>
        <v>37666.666666666657</v>
      </c>
    </row>
    <row r="92" spans="1:8" s="3" customFormat="1">
      <c r="A92" s="3">
        <f t="shared" si="13"/>
        <v>78</v>
      </c>
      <c r="B92" s="17">
        <f t="shared" si="9"/>
        <v>46022</v>
      </c>
      <c r="C92" s="20"/>
      <c r="D92" s="18">
        <f t="shared" si="14"/>
        <v>678571.42857142491</v>
      </c>
      <c r="E92" s="18">
        <f t="shared" ref="E92:E110" si="15">E91</f>
        <v>35714.285714285717</v>
      </c>
      <c r="F92" s="18">
        <f t="shared" si="11"/>
        <v>1916.5873015872914</v>
      </c>
      <c r="G92" s="18"/>
      <c r="H92" s="21">
        <f t="shared" si="12"/>
        <v>37630.87301587301</v>
      </c>
    </row>
    <row r="93" spans="1:8" s="3" customFormat="1">
      <c r="A93" s="3">
        <f t="shared" si="13"/>
        <v>79</v>
      </c>
      <c r="B93" s="17">
        <f t="shared" si="9"/>
        <v>46053</v>
      </c>
      <c r="C93" s="20"/>
      <c r="D93" s="18">
        <f t="shared" si="14"/>
        <v>642857.14285713923</v>
      </c>
      <c r="E93" s="18">
        <f t="shared" si="15"/>
        <v>35714.285714285717</v>
      </c>
      <c r="F93" s="18">
        <f t="shared" si="11"/>
        <v>1815.7142857142755</v>
      </c>
      <c r="G93" s="18"/>
      <c r="H93" s="21">
        <f t="shared" si="12"/>
        <v>37529.999999999993</v>
      </c>
    </row>
    <row r="94" spans="1:8" s="3" customFormat="1">
      <c r="A94" s="3">
        <f t="shared" si="13"/>
        <v>80</v>
      </c>
      <c r="B94" s="17">
        <f t="shared" si="9"/>
        <v>46081</v>
      </c>
      <c r="C94" s="20"/>
      <c r="D94" s="18">
        <f t="shared" si="14"/>
        <v>607142.85714285355</v>
      </c>
      <c r="E94" s="18">
        <f t="shared" si="15"/>
        <v>35714.285714285717</v>
      </c>
      <c r="F94" s="18">
        <f t="shared" si="11"/>
        <v>1548.8888888888798</v>
      </c>
      <c r="G94" s="18"/>
      <c r="H94" s="21">
        <f t="shared" si="12"/>
        <v>37263.174603174601</v>
      </c>
    </row>
    <row r="95" spans="1:8" s="3" customFormat="1">
      <c r="A95" s="3">
        <f t="shared" si="13"/>
        <v>81</v>
      </c>
      <c r="B95" s="17">
        <f t="shared" si="9"/>
        <v>46112</v>
      </c>
      <c r="C95" s="20"/>
      <c r="D95" s="18">
        <f t="shared" si="14"/>
        <v>571428.57142856787</v>
      </c>
      <c r="E95" s="18">
        <f t="shared" si="15"/>
        <v>35714.285714285717</v>
      </c>
      <c r="F95" s="18">
        <f t="shared" si="11"/>
        <v>1613.968253968244</v>
      </c>
      <c r="G95" s="18"/>
      <c r="H95" s="21">
        <f t="shared" si="12"/>
        <v>37328.253968253965</v>
      </c>
    </row>
    <row r="96" spans="1:8" s="3" customFormat="1">
      <c r="A96" s="3">
        <f>A95+1</f>
        <v>82</v>
      </c>
      <c r="B96" s="17">
        <f t="shared" si="9"/>
        <v>46142</v>
      </c>
      <c r="C96" s="20"/>
      <c r="D96" s="18">
        <f t="shared" si="14"/>
        <v>535714.28571428219</v>
      </c>
      <c r="E96" s="18">
        <f t="shared" si="15"/>
        <v>35714.285714285717</v>
      </c>
      <c r="F96" s="18">
        <f t="shared" si="11"/>
        <v>1464.2857142857049</v>
      </c>
      <c r="G96" s="18"/>
      <c r="H96" s="21">
        <f t="shared" si="12"/>
        <v>37178.57142857142</v>
      </c>
    </row>
    <row r="97" spans="1:10" s="3" customFormat="1">
      <c r="A97" s="3">
        <f t="shared" ref="A97:A102" si="16">A96+1</f>
        <v>83</v>
      </c>
      <c r="B97" s="17">
        <f t="shared" si="9"/>
        <v>46173</v>
      </c>
      <c r="C97" s="20"/>
      <c r="D97" s="18">
        <f t="shared" si="14"/>
        <v>499999.99999999645</v>
      </c>
      <c r="E97" s="18">
        <f t="shared" si="15"/>
        <v>35714.285714285717</v>
      </c>
      <c r="F97" s="18">
        <f t="shared" si="11"/>
        <v>1412.2222222222124</v>
      </c>
      <c r="G97" s="18"/>
      <c r="H97" s="21">
        <f t="shared" si="12"/>
        <v>37126.507936507929</v>
      </c>
    </row>
    <row r="98" spans="1:10" s="3" customFormat="1">
      <c r="A98" s="3">
        <f t="shared" si="16"/>
        <v>84</v>
      </c>
      <c r="B98" s="17">
        <f t="shared" si="9"/>
        <v>46203</v>
      </c>
      <c r="C98" s="20"/>
      <c r="D98" s="18">
        <f t="shared" si="14"/>
        <v>464285.71428571071</v>
      </c>
      <c r="E98" s="18">
        <f t="shared" si="15"/>
        <v>35714.285714285717</v>
      </c>
      <c r="F98" s="18">
        <f t="shared" si="11"/>
        <v>1269.0476190476093</v>
      </c>
      <c r="G98" s="18"/>
      <c r="H98" s="21">
        <f t="shared" si="12"/>
        <v>36983.333333333328</v>
      </c>
    </row>
    <row r="99" spans="1:10" s="3" customFormat="1">
      <c r="A99" s="3">
        <f t="shared" si="16"/>
        <v>85</v>
      </c>
      <c r="B99" s="17">
        <f t="shared" si="9"/>
        <v>46234</v>
      </c>
      <c r="C99" s="20"/>
      <c r="D99" s="18">
        <f t="shared" si="14"/>
        <v>428571.42857142497</v>
      </c>
      <c r="E99" s="18">
        <f t="shared" si="15"/>
        <v>35714.285714285717</v>
      </c>
      <c r="F99" s="18">
        <f t="shared" si="11"/>
        <v>1210.4761904761804</v>
      </c>
      <c r="G99" s="18"/>
      <c r="H99" s="21">
        <f t="shared" si="12"/>
        <v>36924.761904761901</v>
      </c>
    </row>
    <row r="100" spans="1:10" s="3" customFormat="1">
      <c r="A100" s="3">
        <f t="shared" si="16"/>
        <v>86</v>
      </c>
      <c r="B100" s="17">
        <f t="shared" si="9"/>
        <v>46265</v>
      </c>
      <c r="C100" s="20"/>
      <c r="D100" s="18">
        <f t="shared" si="14"/>
        <v>392857.14285713923</v>
      </c>
      <c r="E100" s="18">
        <f t="shared" si="15"/>
        <v>35714.285714285717</v>
      </c>
      <c r="F100" s="18">
        <f t="shared" si="11"/>
        <v>1109.6031746031645</v>
      </c>
      <c r="G100" s="18"/>
      <c r="H100" s="21">
        <f t="shared" si="12"/>
        <v>36823.888888888883</v>
      </c>
    </row>
    <row r="101" spans="1:10" s="3" customFormat="1">
      <c r="A101" s="3">
        <f t="shared" si="16"/>
        <v>87</v>
      </c>
      <c r="B101" s="17">
        <f t="shared" si="9"/>
        <v>46295</v>
      </c>
      <c r="C101" s="20"/>
      <c r="D101" s="18">
        <f t="shared" si="14"/>
        <v>357142.85714285349</v>
      </c>
      <c r="E101" s="18">
        <f t="shared" si="15"/>
        <v>35714.285714285717</v>
      </c>
      <c r="F101" s="18">
        <f t="shared" si="11"/>
        <v>976.19047619046626</v>
      </c>
      <c r="G101" s="18"/>
      <c r="H101" s="21">
        <f t="shared" si="12"/>
        <v>36690.476190476184</v>
      </c>
    </row>
    <row r="102" spans="1:10" s="3" customFormat="1">
      <c r="A102" s="3">
        <f t="shared" si="16"/>
        <v>88</v>
      </c>
      <c r="B102" s="17">
        <f t="shared" si="9"/>
        <v>46326</v>
      </c>
      <c r="C102" s="20"/>
      <c r="D102" s="18">
        <f t="shared" si="14"/>
        <v>321428.57142856775</v>
      </c>
      <c r="E102" s="18">
        <f t="shared" si="15"/>
        <v>35714.285714285717</v>
      </c>
      <c r="F102" s="18">
        <f t="shared" si="11"/>
        <v>907.85714285713266</v>
      </c>
      <c r="G102" s="18"/>
      <c r="H102" s="21">
        <f t="shared" si="12"/>
        <v>36622.142857142848</v>
      </c>
    </row>
    <row r="103" spans="1:10" s="3" customFormat="1">
      <c r="A103" s="3">
        <f>A102+1</f>
        <v>89</v>
      </c>
      <c r="B103" s="17">
        <f t="shared" si="9"/>
        <v>46356</v>
      </c>
      <c r="C103" s="20"/>
      <c r="D103" s="18">
        <f t="shared" si="14"/>
        <v>285714.28571428201</v>
      </c>
      <c r="E103" s="18">
        <f t="shared" si="15"/>
        <v>35714.285714285717</v>
      </c>
      <c r="F103" s="18">
        <f t="shared" si="11"/>
        <v>780.95238095237096</v>
      </c>
      <c r="G103" s="18"/>
      <c r="H103" s="21">
        <f t="shared" si="12"/>
        <v>36495.238095238092</v>
      </c>
    </row>
    <row r="104" spans="1:10" s="3" customFormat="1">
      <c r="A104" s="3">
        <f t="shared" ref="A104:A110" si="17">A103+1</f>
        <v>90</v>
      </c>
      <c r="B104" s="17">
        <f t="shared" si="9"/>
        <v>46387</v>
      </c>
      <c r="C104" s="20"/>
      <c r="D104" s="18">
        <f t="shared" si="14"/>
        <v>249999.9999999963</v>
      </c>
      <c r="E104" s="18">
        <f t="shared" si="15"/>
        <v>35714.285714285717</v>
      </c>
      <c r="F104" s="18">
        <f t="shared" si="11"/>
        <v>706.11111111110074</v>
      </c>
      <c r="G104" s="18"/>
      <c r="H104" s="21">
        <f t="shared" si="12"/>
        <v>36420.39682539682</v>
      </c>
    </row>
    <row r="105" spans="1:10" s="3" customFormat="1">
      <c r="A105" s="3">
        <f t="shared" si="17"/>
        <v>91</v>
      </c>
      <c r="B105" s="17">
        <f t="shared" si="9"/>
        <v>46418</v>
      </c>
      <c r="C105" s="20"/>
      <c r="D105" s="18">
        <f t="shared" si="14"/>
        <v>214285.71428571059</v>
      </c>
      <c r="E105" s="18">
        <f t="shared" si="15"/>
        <v>35714.285714285717</v>
      </c>
      <c r="F105" s="18">
        <f t="shared" si="11"/>
        <v>605.23809523808484</v>
      </c>
      <c r="G105" s="18"/>
      <c r="H105" s="21">
        <f t="shared" si="12"/>
        <v>36319.523809523802</v>
      </c>
    </row>
    <row r="106" spans="1:10" s="3" customFormat="1">
      <c r="A106" s="3">
        <f t="shared" si="17"/>
        <v>92</v>
      </c>
      <c r="B106" s="17">
        <f t="shared" si="9"/>
        <v>46446</v>
      </c>
      <c r="C106" s="20"/>
      <c r="D106" s="18">
        <f t="shared" si="14"/>
        <v>178571.42857142488</v>
      </c>
      <c r="E106" s="18">
        <f t="shared" si="15"/>
        <v>35714.285714285717</v>
      </c>
      <c r="F106" s="18">
        <f t="shared" si="11"/>
        <v>455.55555555554616</v>
      </c>
      <c r="G106" s="18"/>
      <c r="H106" s="21">
        <f t="shared" si="12"/>
        <v>36169.841269841265</v>
      </c>
    </row>
    <row r="107" spans="1:10" s="3" customFormat="1">
      <c r="A107" s="3">
        <f t="shared" si="17"/>
        <v>93</v>
      </c>
      <c r="B107" s="17">
        <f t="shared" si="9"/>
        <v>46477</v>
      </c>
      <c r="C107" s="20"/>
      <c r="D107" s="18">
        <f t="shared" si="14"/>
        <v>142857.14285713917</v>
      </c>
      <c r="E107" s="18">
        <f t="shared" si="15"/>
        <v>35714.285714285717</v>
      </c>
      <c r="F107" s="18">
        <f t="shared" si="11"/>
        <v>403.49206349205309</v>
      </c>
      <c r="G107" s="18"/>
      <c r="H107" s="21">
        <f t="shared" si="12"/>
        <v>36117.777777777774</v>
      </c>
    </row>
    <row r="108" spans="1:10" s="3" customFormat="1">
      <c r="A108" s="3">
        <f t="shared" si="17"/>
        <v>94</v>
      </c>
      <c r="B108" s="17">
        <f t="shared" si="9"/>
        <v>46507</v>
      </c>
      <c r="C108" s="20"/>
      <c r="D108" s="18">
        <f t="shared" si="14"/>
        <v>107142.85714285346</v>
      </c>
      <c r="E108" s="18">
        <f t="shared" si="15"/>
        <v>35714.285714285717</v>
      </c>
      <c r="F108" s="18">
        <f t="shared" si="11"/>
        <v>292.85714285713283</v>
      </c>
      <c r="G108" s="18"/>
      <c r="H108" s="21">
        <f t="shared" si="12"/>
        <v>36007.142857142848</v>
      </c>
      <c r="I108" s="7"/>
      <c r="J108" s="7"/>
    </row>
    <row r="109" spans="1:10" s="3" customFormat="1">
      <c r="A109" s="3">
        <f t="shared" si="17"/>
        <v>95</v>
      </c>
      <c r="B109" s="17">
        <f t="shared" si="9"/>
        <v>46538</v>
      </c>
      <c r="C109" s="20"/>
      <c r="D109" s="18">
        <f t="shared" si="14"/>
        <v>71428.571428567753</v>
      </c>
      <c r="E109" s="18">
        <f t="shared" si="15"/>
        <v>35714.285714285717</v>
      </c>
      <c r="F109" s="18">
        <f t="shared" si="11"/>
        <v>201.74603174602137</v>
      </c>
      <c r="G109" s="18"/>
      <c r="H109" s="21">
        <f t="shared" si="12"/>
        <v>35916.031746031738</v>
      </c>
      <c r="I109" s="7"/>
      <c r="J109" s="7"/>
    </row>
    <row r="110" spans="1:10" s="3" customFormat="1">
      <c r="A110" s="3">
        <f t="shared" si="17"/>
        <v>96</v>
      </c>
      <c r="B110" s="17">
        <f t="shared" si="9"/>
        <v>46568</v>
      </c>
      <c r="C110" s="20"/>
      <c r="D110" s="18">
        <f t="shared" si="14"/>
        <v>35714.285714282036</v>
      </c>
      <c r="E110" s="18">
        <f t="shared" si="15"/>
        <v>35714.285714285717</v>
      </c>
      <c r="F110" s="18">
        <f t="shared" si="11"/>
        <v>97.619047619037559</v>
      </c>
      <c r="G110" s="18"/>
      <c r="H110" s="21">
        <f t="shared" si="12"/>
        <v>35811.904761904756</v>
      </c>
      <c r="I110" s="7"/>
      <c r="J110" s="7"/>
    </row>
    <row r="111" spans="1:10" s="3" customFormat="1">
      <c r="B111" s="22"/>
      <c r="C111" s="22"/>
      <c r="D111" s="22"/>
      <c r="E111" s="22"/>
      <c r="F111" s="22"/>
      <c r="G111" s="22"/>
      <c r="H111" s="22"/>
    </row>
    <row r="112" spans="1:10" s="3" customFormat="1">
      <c r="B112" s="23" t="s">
        <v>9</v>
      </c>
      <c r="C112" s="23"/>
      <c r="D112" s="23"/>
      <c r="E112" s="24">
        <f>SUM(E24:E111)</f>
        <v>3000000.0000000037</v>
      </c>
      <c r="F112" s="25">
        <f>SUM(F12:F111)</f>
        <v>436902.30158730072</v>
      </c>
      <c r="G112" s="25"/>
      <c r="H112" s="25">
        <f>SUM(H15:H111)</f>
        <v>3436897.3015873022</v>
      </c>
      <c r="I112" s="7"/>
      <c r="J112" s="7"/>
    </row>
    <row r="113" s="3" customFormat="1"/>
    <row r="114" s="3" customFormat="1"/>
  </sheetData>
  <mergeCells count="1">
    <mergeCell ref="C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garantie SUSA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2019-05-31T06:57:19Z</dcterms:created>
  <dcterms:modified xsi:type="dcterms:W3CDTF">2019-05-31T07:27:36Z</dcterms:modified>
</cp:coreProperties>
</file>